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P:\7. LISTINGS - VOLANO\MFG_Manufacturing, Fabrication\DL Custom - MFG006\"/>
    </mc:Choice>
  </mc:AlternateContent>
  <xr:revisionPtr revIDLastSave="0" documentId="8_{506CA90F-322A-45E0-931D-A9DAAEF3A518}"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Sheet1" sheetId="3" r:id="rId2"/>
    <sheet name="Explanation by Year" sheetId="2" state="hidden" r:id="rId3"/>
  </sheets>
  <definedNames>
    <definedName name="_xlnm.Print_Area" localSheetId="2">'Explanation by Year'!$A$1:$B$130</definedName>
  </definedNames>
  <calcPr calcId="191029"/>
</workbook>
</file>

<file path=xl/calcChain.xml><?xml version="1.0" encoding="utf-8"?>
<calcChain xmlns="http://schemas.openxmlformats.org/spreadsheetml/2006/main">
  <c r="B34" i="1" l="1"/>
  <c r="B36" i="1" s="1"/>
  <c r="C34" i="1"/>
  <c r="C36" i="1" s="1"/>
  <c r="C37" i="1" s="1"/>
  <c r="D34" i="1"/>
  <c r="D36" i="1" s="1"/>
  <c r="D37" i="1" s="1"/>
  <c r="E34" i="1"/>
  <c r="E36" i="1" s="1"/>
  <c r="E37" i="1" s="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s="1"/>
  <c r="A85" i="2" s="1"/>
  <c r="A117" i="2" s="1"/>
  <c r="A13" i="2"/>
  <c r="A45" i="2" s="1"/>
  <c r="A77" i="2" s="1"/>
  <c r="A109" i="2" s="1"/>
  <c r="A14" i="2"/>
  <c r="A46" i="2" s="1"/>
  <c r="A78" i="2" s="1"/>
  <c r="A110" i="2" s="1"/>
  <c r="A15" i="2"/>
  <c r="A47" i="2" s="1"/>
  <c r="A79" i="2" s="1"/>
  <c r="A111" i="2" s="1"/>
  <c r="A16" i="2"/>
  <c r="A48" i="2" s="1"/>
  <c r="A80" i="2" s="1"/>
  <c r="A112" i="2" s="1"/>
  <c r="A17" i="2"/>
  <c r="A49" i="2" s="1"/>
  <c r="A81" i="2" s="1"/>
  <c r="A113" i="2" s="1"/>
  <c r="A18" i="2"/>
  <c r="A50" i="2" s="1"/>
  <c r="A82" i="2" s="1"/>
  <c r="A114" i="2" s="1"/>
  <c r="A19" i="2"/>
  <c r="A51" i="2" s="1"/>
  <c r="A83" i="2" s="1"/>
  <c r="A115" i="2" s="1"/>
  <c r="A20" i="2"/>
  <c r="A52" i="2" s="1"/>
  <c r="A84" i="2" s="1"/>
  <c r="A116" i="2" s="1"/>
  <c r="A22" i="2"/>
  <c r="A54" i="2" s="1"/>
  <c r="A86" i="2" s="1"/>
  <c r="A118" i="2" s="1"/>
  <c r="A23" i="2"/>
  <c r="A55" i="2" s="1"/>
  <c r="A87" i="2" s="1"/>
  <c r="A119" i="2" s="1"/>
  <c r="A24" i="2"/>
  <c r="A56" i="2" s="1"/>
  <c r="A88" i="2" s="1"/>
  <c r="A120" i="2" s="1"/>
  <c r="A25" i="2"/>
  <c r="A57" i="2" s="1"/>
  <c r="A89" i="2" s="1"/>
  <c r="A121" i="2" s="1"/>
  <c r="A26" i="2"/>
  <c r="A58" i="2" s="1"/>
  <c r="A90" i="2" s="1"/>
  <c r="A122" i="2" s="1"/>
  <c r="A27" i="2"/>
  <c r="A59" i="2" s="1"/>
  <c r="A91" i="2" s="1"/>
  <c r="A123" i="2" s="1"/>
  <c r="A12" i="2"/>
  <c r="A44" i="2" s="1"/>
  <c r="A76" i="2" s="1"/>
  <c r="A108" i="2" s="1"/>
  <c r="B14" i="2"/>
  <c r="B78" i="2"/>
  <c r="B46" i="2"/>
  <c r="B110" i="2"/>
  <c r="B29" i="2"/>
  <c r="B125" i="2"/>
  <c r="B61" i="2"/>
  <c r="B93" i="2"/>
  <c r="B129" i="2"/>
  <c r="B97" i="2"/>
  <c r="B65" i="2"/>
  <c r="B33" i="2"/>
  <c r="B37" i="1" l="1"/>
</calcChain>
</file>

<file path=xl/sharedStrings.xml><?xml version="1.0" encoding="utf-8"?>
<sst xmlns="http://schemas.openxmlformats.org/spreadsheetml/2006/main" count="72" uniqueCount="44">
  <si>
    <t>TOTAL ADDBACKS:</t>
  </si>
  <si>
    <t>GROSS SALES</t>
  </si>
  <si>
    <t>Description of Financial Statement</t>
  </si>
  <si>
    <t>Notes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</si>
  <si>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</si>
  <si>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</si>
  <si>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</si>
  <si>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</si>
  <si>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</si>
  <si>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</si>
  <si>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</si>
  <si>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</si>
  <si>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</si>
  <si>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</si>
  <si>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</si>
  <si>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</si>
  <si>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Profit Margin</t>
  </si>
  <si>
    <t>Cash Flow Analysis</t>
  </si>
  <si>
    <t>Amortization</t>
  </si>
  <si>
    <t>Auto</t>
  </si>
  <si>
    <t>Financial Statement    June 2020-May 2021</t>
  </si>
  <si>
    <t>Financial Statement    June 2021-May 2022</t>
  </si>
  <si>
    <t>Interest</t>
  </si>
  <si>
    <t>Financial Statement    June 2022-May 2023</t>
  </si>
  <si>
    <t>80% personal</t>
  </si>
  <si>
    <t>Travel</t>
  </si>
  <si>
    <t>June 1 - May 31</t>
  </si>
  <si>
    <t>FYE</t>
  </si>
  <si>
    <t>Replacement</t>
  </si>
  <si>
    <t>50% personal</t>
  </si>
  <si>
    <t>Consulting Bonus</t>
  </si>
  <si>
    <t>Not onward going</t>
  </si>
  <si>
    <t>Absent owner &amp; Part time bookkeeper - included in Management Fees</t>
  </si>
  <si>
    <t>FYE 2020 down due to COVID</t>
  </si>
  <si>
    <t>Rent Adjustment</t>
  </si>
  <si>
    <t>Salary to President</t>
  </si>
  <si>
    <t>If you were to be active owner</t>
  </si>
  <si>
    <t>Rent increase June 2024</t>
  </si>
  <si>
    <t>Replace bookkeeper part time (sister) 2k/mo.</t>
  </si>
  <si>
    <t>Family Management Fee</t>
  </si>
  <si>
    <t>Cash Flow =
Addbacks +
 Net Income</t>
  </si>
  <si>
    <t>Annualized</t>
  </si>
  <si>
    <t>FYE 2024</t>
  </si>
  <si>
    <t>Financial Statement
June 2023-May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</si>
</sst>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0_);\(0\)"/>
    <numFmt numFmtId="165" formatCode="&quot;$&quot;#,##0"/>
  </numFmts>
  <fonts count="32"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color theme="1"/>
      <name val="Arial"/>
      <family val="2"/>
    </font>
    <font>
      <sz val="9"/>
      <name val="Arial"/>
      <family val="2"/>
    </font>
    <font>
      <sz val="9"/>
      <color theme="1"/>
      <name val="Arial"/>
      <family val="2"/>
    </font>
    <font>
      <b/>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
      <sz val="11"/>
      <name val="Arial"/>
      <family val="2"/>
    </font>
    <font>
      <i/>
      <sz val="11"/>
      <name val="Arial"/>
      <family val="2"/>
    </font>
    <font>
      <b/>
      <i/>
      <sz val="11"/>
      <name val="Arial"/>
      <family val="2"/>
    </font>
    <font>
      <b/>
      <i/>
      <sz val="11"/>
      <color rgb="FF55274E"/>
      <name val="Arial"/>
      <family val="2"/>
    </font>
  </fonts>
  <fills count="6">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theme="0"/>
        <bgColor indexed="64"/>
      </patternFill>
    </fill>
    <fill>
      <patternFill patternType="solid">
        <fgColor theme="9" tint="0.39997558519241921"/>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6"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center"/>
    </xf>
    <xf numFmtId="164" fontId="5" fillId="2" borderId="3" xfId="0" applyNumberFormat="1" applyFont="1" applyFill="1" applyBorder="1" applyAlignment="1">
      <alignment horizontal="center"/>
    </xf>
    <xf numFmtId="42" fontId="7" fillId="3" borderId="3" xfId="1" applyNumberFormat="1" applyFont="1" applyFill="1" applyBorder="1"/>
    <xf numFmtId="0" fontId="13"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8" fillId="0" borderId="1" xfId="0" applyFont="1" applyBorder="1"/>
    <xf numFmtId="42" fontId="2" fillId="0" borderId="1" xfId="0" applyNumberFormat="1" applyFont="1" applyBorder="1"/>
    <xf numFmtId="0" fontId="8" fillId="0" borderId="2" xfId="0" applyFont="1" applyBorder="1"/>
    <xf numFmtId="42" fontId="2" fillId="0" borderId="0" xfId="0" applyNumberFormat="1" applyFont="1"/>
    <xf numFmtId="0" fontId="16" fillId="0" borderId="0" xfId="0" applyFont="1"/>
    <xf numFmtId="42" fontId="17" fillId="0" borderId="0" xfId="0" applyNumberFormat="1" applyFont="1"/>
    <xf numFmtId="0" fontId="18" fillId="0" borderId="0" xfId="0" applyFont="1" applyAlignment="1">
      <alignment wrapText="1"/>
    </xf>
    <xf numFmtId="42" fontId="18" fillId="0" borderId="0" xfId="0" applyNumberFormat="1" applyFont="1"/>
    <xf numFmtId="0" fontId="19" fillId="0" borderId="0" xfId="0" applyFont="1" applyAlignment="1">
      <alignment horizontal="left" indent="8"/>
    </xf>
    <xf numFmtId="42" fontId="19" fillId="0" borderId="0" xfId="0" applyNumberFormat="1" applyFont="1"/>
    <xf numFmtId="0" fontId="20" fillId="0" borderId="0" xfId="0" applyFont="1"/>
    <xf numFmtId="42" fontId="20" fillId="0" borderId="0" xfId="0" applyNumberFormat="1" applyFont="1"/>
    <xf numFmtId="0" fontId="19" fillId="0" borderId="0" xfId="0" applyFont="1"/>
    <xf numFmtId="0" fontId="21" fillId="0" borderId="0" xfId="0" applyFont="1"/>
    <xf numFmtId="0" fontId="8" fillId="3" borderId="1" xfId="0" applyFont="1" applyFill="1" applyBorder="1"/>
    <xf numFmtId="42" fontId="2" fillId="3" borderId="1" xfId="0" applyNumberFormat="1" applyFont="1" applyFill="1" applyBorder="1"/>
    <xf numFmtId="0" fontId="8" fillId="3" borderId="2" xfId="0" applyFont="1" applyFill="1" applyBorder="1"/>
    <xf numFmtId="0" fontId="19" fillId="0" borderId="0" xfId="0" applyFont="1" applyAlignment="1">
      <alignment wrapText="1"/>
    </xf>
    <xf numFmtId="0" fontId="23" fillId="0" borderId="0" xfId="0" applyFont="1"/>
    <xf numFmtId="5" fontId="24" fillId="3" borderId="3" xfId="0" applyNumberFormat="1" applyFont="1" applyFill="1" applyBorder="1" applyAlignment="1">
      <alignment horizontal="left" wrapText="1"/>
    </xf>
    <xf numFmtId="42" fontId="7" fillId="0" borderId="3" xfId="1" applyNumberFormat="1" applyFont="1" applyFill="1" applyBorder="1"/>
    <xf numFmtId="5" fontId="24" fillId="0" borderId="3" xfId="0" applyNumberFormat="1" applyFont="1" applyBorder="1" applyAlignment="1">
      <alignment horizontal="left" wrapText="1"/>
    </xf>
    <xf numFmtId="42" fontId="7" fillId="0" borderId="3" xfId="0" applyNumberFormat="1" applyFont="1" applyBorder="1" applyAlignment="1">
      <alignment horizontal="right" wrapText="1"/>
    </xf>
    <xf numFmtId="5" fontId="24" fillId="0" borderId="3" xfId="0" applyNumberFormat="1" applyFont="1" applyBorder="1" applyAlignment="1">
      <alignment horizontal="left"/>
    </xf>
    <xf numFmtId="0" fontId="9" fillId="0" borderId="0" xfId="0" applyFont="1" applyAlignment="1">
      <alignment horizontal="center"/>
    </xf>
    <xf numFmtId="165" fontId="8" fillId="0" borderId="0" xfId="0" applyNumberFormat="1" applyFont="1" applyAlignment="1">
      <alignment horizontal="center"/>
    </xf>
    <xf numFmtId="42" fontId="28" fillId="3" borderId="3" xfId="1" applyNumberFormat="1" applyFont="1" applyFill="1" applyBorder="1"/>
    <xf numFmtId="0" fontId="29" fillId="0" borderId="3" xfId="0" applyFont="1" applyBorder="1" applyAlignment="1">
      <alignment horizontal="right" wrapText="1"/>
    </xf>
    <xf numFmtId="42" fontId="29" fillId="3" borderId="3" xfId="1" applyNumberFormat="1" applyFont="1" applyFill="1" applyBorder="1"/>
    <xf numFmtId="42" fontId="28" fillId="0" borderId="3" xfId="1" applyNumberFormat="1" applyFont="1" applyFill="1" applyBorder="1"/>
    <xf numFmtId="5" fontId="29" fillId="3" borderId="3" xfId="0" applyNumberFormat="1" applyFont="1" applyFill="1" applyBorder="1" applyAlignment="1">
      <alignment horizontal="left" wrapText="1"/>
    </xf>
    <xf numFmtId="5" fontId="29" fillId="0" borderId="3" xfId="0" applyNumberFormat="1" applyFont="1" applyBorder="1" applyAlignment="1">
      <alignment horizontal="left" wrapText="1"/>
    </xf>
    <xf numFmtId="42" fontId="28" fillId="3" borderId="3" xfId="0" applyNumberFormat="1" applyFont="1" applyFill="1" applyBorder="1" applyAlignment="1">
      <alignment horizontal="right" wrapText="1"/>
    </xf>
    <xf numFmtId="42" fontId="28" fillId="4" borderId="3" xfId="1" applyNumberFormat="1" applyFont="1" applyFill="1" applyBorder="1"/>
    <xf numFmtId="42" fontId="28" fillId="3" borderId="3" xfId="0" applyNumberFormat="1" applyFont="1" applyFill="1" applyBorder="1"/>
    <xf numFmtId="9" fontId="28" fillId="0" borderId="3" xfId="2" applyFont="1" applyFill="1" applyBorder="1" applyAlignment="1">
      <alignment horizontal="right" wrapText="1"/>
    </xf>
    <xf numFmtId="5" fontId="30" fillId="3" borderId="3" xfId="0" applyNumberFormat="1" applyFont="1" applyFill="1" applyBorder="1" applyAlignment="1">
      <alignment horizontal="left"/>
    </xf>
    <xf numFmtId="0" fontId="2" fillId="0" borderId="0" xfId="0" applyFont="1" applyAlignment="1">
      <alignment vertical="top" wrapText="1"/>
    </xf>
    <xf numFmtId="39" fontId="28" fillId="3" borderId="3" xfId="1" applyNumberFormat="1" applyFont="1" applyFill="1" applyBorder="1"/>
    <xf numFmtId="42" fontId="28" fillId="5" borderId="3" xfId="1" applyNumberFormat="1" applyFont="1" applyFill="1" applyBorder="1"/>
    <xf numFmtId="5" fontId="29" fillId="5" borderId="3" xfId="0" applyNumberFormat="1" applyFont="1" applyFill="1" applyBorder="1" applyAlignment="1">
      <alignment horizontal="left" wrapText="1"/>
    </xf>
    <xf numFmtId="0" fontId="26" fillId="0" borderId="5" xfId="0" applyFont="1" applyBorder="1" applyAlignment="1">
      <alignment horizontal="right" wrapText="1"/>
    </xf>
    <xf numFmtId="164" fontId="25" fillId="0" borderId="5" xfId="0" applyNumberFormat="1" applyFont="1" applyBorder="1" applyAlignment="1">
      <alignment horizontal="right"/>
    </xf>
    <xf numFmtId="0" fontId="27" fillId="3" borderId="5" xfId="0" applyFont="1" applyFill="1" applyBorder="1" applyAlignment="1">
      <alignment horizontal="right" wrapText="1"/>
    </xf>
    <xf numFmtId="0" fontId="12" fillId="0" borderId="5" xfId="0" applyFont="1" applyBorder="1" applyAlignment="1">
      <alignment horizontal="right" wrapText="1"/>
    </xf>
    <xf numFmtId="0" fontId="11" fillId="3" borderId="5" xfId="0" applyFont="1" applyFill="1" applyBorder="1" applyAlignment="1">
      <alignment horizontal="right" wrapText="1"/>
    </xf>
    <xf numFmtId="0" fontId="3" fillId="0" borderId="5" xfId="0" applyFont="1" applyBorder="1" applyAlignment="1">
      <alignment horizontal="right" wrapText="1"/>
    </xf>
    <xf numFmtId="0" fontId="27" fillId="0" borderId="5" xfId="0" applyFont="1" applyBorder="1" applyAlignment="1">
      <alignment horizontal="right" wrapText="1"/>
    </xf>
    <xf numFmtId="0" fontId="28" fillId="3" borderId="5" xfId="0" applyFont="1" applyFill="1" applyBorder="1" applyAlignment="1">
      <alignment horizontal="right" wrapText="1"/>
    </xf>
    <xf numFmtId="0" fontId="28" fillId="0" borderId="5" xfId="0" applyFont="1" applyBorder="1" applyAlignment="1">
      <alignment horizontal="right" wrapText="1"/>
    </xf>
    <xf numFmtId="0" fontId="28" fillId="5" borderId="5" xfId="0" applyFont="1" applyFill="1" applyBorder="1" applyAlignment="1">
      <alignment horizontal="right" wrapText="1"/>
    </xf>
    <xf numFmtId="0" fontId="4" fillId="0" borderId="5" xfId="0" applyFont="1" applyBorder="1" applyAlignment="1">
      <alignment horizontal="right" wrapText="1"/>
    </xf>
    <xf numFmtId="0" fontId="4" fillId="3" borderId="5" xfId="0" applyFont="1" applyFill="1" applyBorder="1" applyAlignment="1">
      <alignment horizontal="right" wrapText="1"/>
    </xf>
    <xf numFmtId="0" fontId="19" fillId="3" borderId="5" xfId="0" applyFont="1" applyFill="1" applyBorder="1" applyAlignment="1">
      <alignment horizontal="right" wrapText="1"/>
    </xf>
    <xf numFmtId="0" fontId="31" fillId="3" borderId="5" xfId="0" applyFont="1" applyFill="1" applyBorder="1" applyAlignment="1">
      <alignment horizontal="right" wrapText="1"/>
    </xf>
    <xf numFmtId="164" fontId="4" fillId="0" borderId="6" xfId="0" applyNumberFormat="1" applyFont="1" applyBorder="1" applyAlignment="1">
      <alignment horizontal="center" vertical="center" wrapText="1"/>
    </xf>
    <xf numFmtId="164" fontId="5" fillId="2" borderId="6" xfId="0" applyNumberFormat="1" applyFont="1" applyFill="1" applyBorder="1" applyAlignment="1">
      <alignment horizontal="center"/>
    </xf>
    <xf numFmtId="42" fontId="28" fillId="3" borderId="6" xfId="1" applyNumberFormat="1" applyFont="1" applyFill="1" applyBorder="1"/>
    <xf numFmtId="0" fontId="29" fillId="0" borderId="6" xfId="0" applyFont="1" applyBorder="1" applyAlignment="1">
      <alignment horizontal="right" wrapText="1"/>
    </xf>
    <xf numFmtId="42" fontId="29" fillId="3" borderId="6" xfId="1" applyNumberFormat="1" applyFont="1" applyFill="1" applyBorder="1"/>
    <xf numFmtId="42" fontId="28" fillId="0" borderId="6" xfId="1" applyNumberFormat="1" applyFont="1" applyFill="1" applyBorder="1"/>
    <xf numFmtId="42" fontId="7" fillId="0" borderId="6" xfId="1" applyNumberFormat="1" applyFont="1" applyFill="1" applyBorder="1"/>
    <xf numFmtId="42" fontId="28" fillId="3" borderId="6" xfId="0" applyNumberFormat="1" applyFont="1" applyFill="1" applyBorder="1" applyAlignment="1">
      <alignment horizontal="right" wrapText="1"/>
    </xf>
    <xf numFmtId="42" fontId="28" fillId="4" borderId="6" xfId="1" applyNumberFormat="1" applyFont="1" applyFill="1" applyBorder="1"/>
    <xf numFmtId="42" fontId="28" fillId="5" borderId="6" xfId="1" applyNumberFormat="1" applyFont="1" applyFill="1" applyBorder="1"/>
    <xf numFmtId="42" fontId="7" fillId="3" borderId="6" xfId="1" applyNumberFormat="1" applyFont="1" applyFill="1" applyBorder="1"/>
    <xf numFmtId="42" fontId="28" fillId="3" borderId="6" xfId="0" applyNumberFormat="1" applyFont="1" applyFill="1" applyBorder="1"/>
    <xf numFmtId="9" fontId="28" fillId="0" borderId="6" xfId="2" applyFont="1" applyFill="1" applyBorder="1" applyAlignment="1">
      <alignment horizontal="right" wrapText="1"/>
    </xf>
    <xf numFmtId="5" fontId="28" fillId="3" borderId="6" xfId="1" applyNumberFormat="1" applyFont="1" applyFill="1" applyBorder="1"/>
    <xf numFmtId="0" fontId="10" fillId="0" borderId="4" xfId="0" applyFont="1" applyBorder="1" applyAlignment="1">
      <alignment horizontal="center"/>
    </xf>
    <xf numFmtId="0" fontId="10" fillId="0" borderId="0" xfId="0" applyFont="1" applyAlignment="1">
      <alignment horizontal="center"/>
    </xf>
    <xf numFmtId="0" fontId="2" fillId="0" borderId="0" xfId="0" applyFont="1" applyAlignment="1">
      <alignment wrapText="1"/>
    </xf>
    <xf numFmtId="0" fontId="22"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F74"/>
  <sheetViews>
    <sheetView showGridLines="0" tabSelected="1" view="pageLayout" topLeftCell="A3" zoomScaleNormal="110" workbookViewId="0">
      <selection activeCell="E20" sqref="E20"/>
    </sheetView>
  </sheetViews>
  <sheetFormatPr defaultRowHeight="14.25" x14ac:dyDescent="0.2"/>
  <cols>
    <col min="1" max="1" width="25.140625" style="1" customWidth="1"/>
    <col min="2" max="5" width="18.7109375" style="1" customWidth="1"/>
    <col min="6" max="6" width="44.85546875" style="1" customWidth="1"/>
    <col min="7" max="16384" width="9.140625" style="1"/>
  </cols>
  <sheetData>
    <row r="7" spans="1:6" ht="26.25" x14ac:dyDescent="0.4">
      <c r="A7" s="84" t="s">
        <v>17</v>
      </c>
      <c r="B7" s="85"/>
      <c r="C7" s="84"/>
      <c r="D7" s="84"/>
      <c r="E7" s="84"/>
      <c r="F7" s="84"/>
    </row>
    <row r="8" spans="1:6" ht="31.5" x14ac:dyDescent="0.25">
      <c r="A8" s="56" t="s">
        <v>2</v>
      </c>
      <c r="B8" s="70" t="s">
        <v>43</v>
      </c>
      <c r="C8" s="2" t="s">
        <v>23</v>
      </c>
      <c r="D8" s="2" t="s">
        <v>21</v>
      </c>
      <c r="E8" s="2" t="s">
        <v>20</v>
      </c>
      <c r="F8" s="3" t="s">
        <v>3</v>
      </c>
    </row>
    <row r="9" spans="1:6" x14ac:dyDescent="0.2">
      <c r="A9" s="57" t="s">
        <v>27</v>
      </c>
      <c r="B9" s="71" t="s">
        <v>42</v>
      </c>
      <c r="C9" s="8">
        <v>2023</v>
      </c>
      <c r="D9" s="8">
        <v>2022</v>
      </c>
      <c r="E9" s="8">
        <v>2021</v>
      </c>
      <c r="F9" s="8"/>
    </row>
    <row r="10" spans="1:6" ht="20.25" customHeight="1" x14ac:dyDescent="0.25">
      <c r="A10" s="58" t="s">
        <v>1</v>
      </c>
      <c r="B10" s="72">
        <v>5736386</v>
      </c>
      <c r="C10" s="41">
        <v>4000443</v>
      </c>
      <c r="D10" s="41">
        <v>3787126</v>
      </c>
      <c r="E10" s="41">
        <v>2474176</v>
      </c>
      <c r="F10" s="34" t="s">
        <v>26</v>
      </c>
    </row>
    <row r="11" spans="1:6" s="4" customFormat="1" x14ac:dyDescent="0.2">
      <c r="A11" s="59"/>
      <c r="B11" s="73"/>
      <c r="C11" s="42"/>
      <c r="D11" s="42"/>
      <c r="E11" s="42"/>
      <c r="F11" s="36"/>
    </row>
    <row r="12" spans="1:6" x14ac:dyDescent="0.2">
      <c r="A12" s="60" t="s">
        <v>41</v>
      </c>
      <c r="B12" s="74"/>
      <c r="C12" s="43"/>
      <c r="D12" s="43"/>
      <c r="E12" s="43"/>
      <c r="F12" s="34"/>
    </row>
    <row r="13" spans="1:6" ht="25.5" x14ac:dyDescent="0.2">
      <c r="A13" s="61" t="s">
        <v>4</v>
      </c>
      <c r="B13" s="75">
        <v>851991</v>
      </c>
      <c r="C13" s="44">
        <v>88898</v>
      </c>
      <c r="D13" s="44">
        <v>229851</v>
      </c>
      <c r="E13" s="44">
        <v>110594</v>
      </c>
      <c r="F13" s="36"/>
    </row>
    <row r="14" spans="1:6" x14ac:dyDescent="0.2">
      <c r="A14" s="61"/>
      <c r="B14" s="76"/>
      <c r="C14" s="35"/>
      <c r="D14" s="35"/>
      <c r="E14" s="35"/>
      <c r="F14" s="36"/>
    </row>
    <row r="15" spans="1:6" ht="15.75" x14ac:dyDescent="0.25">
      <c r="A15" s="62" t="s">
        <v>5</v>
      </c>
      <c r="B15" s="76"/>
      <c r="C15" s="35"/>
      <c r="D15" s="35"/>
      <c r="E15" s="35"/>
      <c r="F15" s="36"/>
    </row>
    <row r="16" spans="1:6" s="5" customFormat="1" ht="21" customHeight="1" x14ac:dyDescent="0.2">
      <c r="A16" s="63" t="s">
        <v>18</v>
      </c>
      <c r="B16" s="72">
        <v>41961</v>
      </c>
      <c r="C16" s="41">
        <v>52407</v>
      </c>
      <c r="D16" s="41">
        <v>44730</v>
      </c>
      <c r="E16" s="41">
        <v>30967</v>
      </c>
      <c r="F16" s="45"/>
    </row>
    <row r="17" spans="1:6" s="5" customFormat="1" ht="27.75" customHeight="1" x14ac:dyDescent="0.2">
      <c r="A17" s="64" t="s">
        <v>22</v>
      </c>
      <c r="B17" s="75">
        <v>0</v>
      </c>
      <c r="C17" s="44">
        <v>1956</v>
      </c>
      <c r="D17" s="44">
        <v>0</v>
      </c>
      <c r="E17" s="44">
        <v>0</v>
      </c>
      <c r="F17" s="46"/>
    </row>
    <row r="18" spans="1:6" s="5" customFormat="1" ht="27.75" customHeight="1" x14ac:dyDescent="0.2">
      <c r="A18" s="63" t="s">
        <v>19</v>
      </c>
      <c r="B18" s="77">
        <v>25118</v>
      </c>
      <c r="C18" s="47">
        <v>31030</v>
      </c>
      <c r="D18" s="47">
        <v>16696</v>
      </c>
      <c r="E18" s="47">
        <v>17748</v>
      </c>
      <c r="F18" s="45" t="s">
        <v>24</v>
      </c>
    </row>
    <row r="19" spans="1:6" s="5" customFormat="1" ht="18" customHeight="1" x14ac:dyDescent="0.2">
      <c r="A19" s="64" t="s">
        <v>25</v>
      </c>
      <c r="B19" s="78">
        <v>12016</v>
      </c>
      <c r="C19" s="48">
        <v>15992</v>
      </c>
      <c r="D19" s="48">
        <v>1969</v>
      </c>
      <c r="E19" s="48">
        <v>0</v>
      </c>
      <c r="F19" s="46" t="s">
        <v>29</v>
      </c>
    </row>
    <row r="20" spans="1:6" s="5" customFormat="1" ht="19.5" customHeight="1" x14ac:dyDescent="0.2">
      <c r="A20" s="63" t="s">
        <v>34</v>
      </c>
      <c r="B20" s="72">
        <v>23495</v>
      </c>
      <c r="C20" s="41"/>
      <c r="D20" s="41"/>
      <c r="E20" s="41">
        <v>0</v>
      </c>
      <c r="F20" s="45" t="s">
        <v>37</v>
      </c>
    </row>
    <row r="21" spans="1:6" s="5" customFormat="1" ht="28.5" x14ac:dyDescent="0.2">
      <c r="A21" s="64" t="s">
        <v>39</v>
      </c>
      <c r="B21" s="75">
        <v>250000</v>
      </c>
      <c r="C21" s="44">
        <v>250000</v>
      </c>
      <c r="D21" s="44">
        <v>204076</v>
      </c>
      <c r="E21" s="44">
        <v>189992</v>
      </c>
      <c r="F21" s="46" t="s">
        <v>32</v>
      </c>
    </row>
    <row r="22" spans="1:6" s="5" customFormat="1" ht="18" customHeight="1" x14ac:dyDescent="0.2">
      <c r="A22" s="63" t="s">
        <v>30</v>
      </c>
      <c r="B22" s="72">
        <v>110000</v>
      </c>
      <c r="C22" s="41">
        <v>110000</v>
      </c>
      <c r="D22" s="41">
        <v>50000</v>
      </c>
      <c r="E22" s="9">
        <v>0</v>
      </c>
      <c r="F22" s="45" t="s">
        <v>31</v>
      </c>
    </row>
    <row r="23" spans="1:6" s="5" customFormat="1" ht="18" customHeight="1" x14ac:dyDescent="0.2">
      <c r="A23" s="64" t="s">
        <v>28</v>
      </c>
      <c r="B23" s="75">
        <v>-24000</v>
      </c>
      <c r="C23" s="44">
        <v>-24000</v>
      </c>
      <c r="D23" s="44">
        <v>-24000</v>
      </c>
      <c r="E23" s="44">
        <v>-24000</v>
      </c>
      <c r="F23" s="46" t="s">
        <v>38</v>
      </c>
    </row>
    <row r="24" spans="1:6" s="5" customFormat="1" ht="18" customHeight="1" x14ac:dyDescent="0.2">
      <c r="A24" s="65" t="s">
        <v>35</v>
      </c>
      <c r="B24" s="79">
        <v>120000</v>
      </c>
      <c r="C24" s="54">
        <v>120000</v>
      </c>
      <c r="D24" s="54">
        <v>120000</v>
      </c>
      <c r="E24" s="54">
        <v>120000</v>
      </c>
      <c r="F24" s="55" t="s">
        <v>36</v>
      </c>
    </row>
    <row r="25" spans="1:6" s="5" customFormat="1" ht="12.75" x14ac:dyDescent="0.2">
      <c r="A25" s="66"/>
      <c r="B25" s="76"/>
      <c r="C25" s="35"/>
      <c r="D25" s="35"/>
      <c r="E25" s="35"/>
      <c r="F25" s="36"/>
    </row>
    <row r="26" spans="1:6" s="5" customFormat="1" ht="12.75" hidden="1" x14ac:dyDescent="0.2">
      <c r="A26" s="67"/>
      <c r="B26" s="80"/>
      <c r="C26" s="9"/>
      <c r="D26" s="9"/>
      <c r="E26" s="9"/>
      <c r="F26" s="34"/>
    </row>
    <row r="27" spans="1:6" s="5" customFormat="1" ht="12.75" hidden="1" x14ac:dyDescent="0.2">
      <c r="A27" s="66"/>
      <c r="B27" s="76"/>
      <c r="C27" s="35"/>
      <c r="D27" s="35"/>
      <c r="E27" s="35"/>
      <c r="F27" s="36"/>
    </row>
    <row r="28" spans="1:6" s="5" customFormat="1" ht="12.75" hidden="1" x14ac:dyDescent="0.2">
      <c r="A28" s="67"/>
      <c r="B28" s="80"/>
      <c r="C28" s="9"/>
      <c r="D28" s="9"/>
      <c r="E28" s="9"/>
      <c r="F28" s="34"/>
    </row>
    <row r="29" spans="1:6" s="5" customFormat="1" ht="12.75" hidden="1" x14ac:dyDescent="0.2">
      <c r="A29" s="66"/>
      <c r="B29" s="76"/>
      <c r="C29" s="35"/>
      <c r="D29" s="35"/>
      <c r="E29" s="35"/>
      <c r="F29" s="36"/>
    </row>
    <row r="30" spans="1:6" s="5" customFormat="1" ht="12.75" hidden="1" x14ac:dyDescent="0.2">
      <c r="A30" s="67"/>
      <c r="B30" s="80"/>
      <c r="C30" s="9"/>
      <c r="D30" s="9"/>
      <c r="E30" s="9"/>
      <c r="F30" s="34"/>
    </row>
    <row r="31" spans="1:6" s="5" customFormat="1" ht="12.75" hidden="1" x14ac:dyDescent="0.2">
      <c r="A31" s="66"/>
      <c r="B31" s="76"/>
      <c r="C31" s="35"/>
      <c r="D31" s="35"/>
      <c r="E31" s="35"/>
      <c r="F31" s="36"/>
    </row>
    <row r="32" spans="1:6" s="5" customFormat="1" ht="12.75" hidden="1" x14ac:dyDescent="0.2">
      <c r="A32" s="67"/>
      <c r="B32" s="80"/>
      <c r="C32" s="9"/>
      <c r="D32" s="9"/>
      <c r="E32" s="9"/>
      <c r="F32" s="34"/>
    </row>
    <row r="33" spans="1:6" s="5" customFormat="1" ht="12.75" hidden="1" x14ac:dyDescent="0.2">
      <c r="A33" s="66"/>
      <c r="B33" s="76"/>
      <c r="C33" s="35"/>
      <c r="D33" s="35"/>
      <c r="E33" s="35"/>
      <c r="F33" s="36"/>
    </row>
    <row r="34" spans="1:6" s="5" customFormat="1" ht="15.75" x14ac:dyDescent="0.25">
      <c r="A34" s="58" t="s">
        <v>0</v>
      </c>
      <c r="B34" s="81">
        <f t="shared" ref="B34" si="0">SUM(B16:B32)</f>
        <v>558590</v>
      </c>
      <c r="C34" s="49">
        <f t="shared" ref="C34:E34" si="1">SUM(C16:C32)</f>
        <v>557385</v>
      </c>
      <c r="D34" s="49">
        <f t="shared" si="1"/>
        <v>413471</v>
      </c>
      <c r="E34" s="49">
        <f t="shared" si="1"/>
        <v>334707</v>
      </c>
      <c r="F34" s="34"/>
    </row>
    <row r="35" spans="1:6" s="5" customFormat="1" x14ac:dyDescent="0.2">
      <c r="A35" s="61"/>
      <c r="B35" s="75"/>
      <c r="C35" s="44"/>
      <c r="D35" s="44"/>
      <c r="E35" s="44"/>
      <c r="F35" s="38"/>
    </row>
    <row r="36" spans="1:6" s="5" customFormat="1" ht="47.25" x14ac:dyDescent="0.25">
      <c r="A36" s="68" t="s">
        <v>40</v>
      </c>
      <c r="B36" s="72">
        <f t="shared" ref="B36" si="2">B34+B13</f>
        <v>1410581</v>
      </c>
      <c r="C36" s="41">
        <f t="shared" ref="C36:E36" si="3">C34+C13</f>
        <v>646283</v>
      </c>
      <c r="D36" s="41">
        <f t="shared" si="3"/>
        <v>643322</v>
      </c>
      <c r="E36" s="41">
        <f t="shared" si="3"/>
        <v>445301</v>
      </c>
      <c r="F36" s="51" t="s">
        <v>33</v>
      </c>
    </row>
    <row r="37" spans="1:6" s="5" customFormat="1" x14ac:dyDescent="0.2">
      <c r="A37" s="64" t="s">
        <v>16</v>
      </c>
      <c r="B37" s="82">
        <f t="shared" ref="B37" si="4">B36/B10</f>
        <v>0.24590064197214065</v>
      </c>
      <c r="C37" s="50">
        <f t="shared" ref="C37:E37" si="5">C36/C10</f>
        <v>0.16155285802097419</v>
      </c>
      <c r="D37" s="50">
        <f t="shared" si="5"/>
        <v>0.16987076743683732</v>
      </c>
      <c r="E37" s="50">
        <f t="shared" si="5"/>
        <v>0.17997951641273702</v>
      </c>
      <c r="F37" s="37"/>
    </row>
    <row r="38" spans="1:6" x14ac:dyDescent="0.2">
      <c r="A38" s="69" t="s">
        <v>41</v>
      </c>
      <c r="B38" s="83"/>
      <c r="C38" s="53"/>
      <c r="D38" s="53"/>
      <c r="E38" s="53"/>
      <c r="F38" s="34"/>
    </row>
    <row r="39" spans="1:6" s="5" customFormat="1" ht="12.75" x14ac:dyDescent="0.2">
      <c r="A39" s="10"/>
      <c r="B39" s="6"/>
      <c r="C39" s="6"/>
      <c r="D39" s="6"/>
      <c r="E39" s="6"/>
      <c r="F39" s="6"/>
    </row>
    <row r="40" spans="1:6" s="5" customFormat="1" x14ac:dyDescent="0.2">
      <c r="A40" s="39"/>
      <c r="B40" s="39"/>
      <c r="C40" s="39"/>
      <c r="D40" s="39"/>
      <c r="E40" s="1"/>
      <c r="F40" s="7"/>
    </row>
    <row r="41" spans="1:6" s="5" customFormat="1" x14ac:dyDescent="0.2">
      <c r="A41" s="40"/>
      <c r="B41" s="40"/>
      <c r="C41" s="40"/>
      <c r="D41" s="40"/>
      <c r="E41" s="1"/>
      <c r="F41" s="7"/>
    </row>
    <row r="42" spans="1:6" s="5" customFormat="1" x14ac:dyDescent="0.2">
      <c r="A42" s="1"/>
      <c r="B42" s="1"/>
      <c r="C42" s="1"/>
      <c r="D42" s="52"/>
      <c r="E42" s="52"/>
      <c r="F42" s="1"/>
    </row>
    <row r="43" spans="1:6" s="5" customFormat="1" ht="14.25" customHeight="1" x14ac:dyDescent="0.2">
      <c r="A43" s="1"/>
      <c r="B43" s="1"/>
      <c r="C43" s="1"/>
      <c r="D43" s="1"/>
      <c r="E43" s="1"/>
      <c r="F43" s="1"/>
    </row>
    <row r="44" spans="1:6" s="5" customFormat="1" x14ac:dyDescent="0.2">
      <c r="A44" s="1"/>
      <c r="B44" s="1"/>
      <c r="C44" s="1"/>
      <c r="D44" s="1"/>
      <c r="E44" s="1"/>
      <c r="F44" s="1"/>
    </row>
    <row r="45" spans="1:6" s="5" customFormat="1" x14ac:dyDescent="0.2">
      <c r="A45" s="1"/>
      <c r="B45" s="1"/>
      <c r="C45" s="1"/>
      <c r="D45" s="1"/>
      <c r="E45" s="1"/>
      <c r="F45" s="1"/>
    </row>
    <row r="46" spans="1:6" s="5" customFormat="1" x14ac:dyDescent="0.2">
      <c r="A46" s="1"/>
      <c r="B46" s="1"/>
      <c r="C46" s="1"/>
      <c r="D46" s="1"/>
      <c r="E46" s="1"/>
      <c r="F46" s="1"/>
    </row>
    <row r="47" spans="1:6" s="5" customFormat="1" x14ac:dyDescent="0.2">
      <c r="A47" s="1"/>
      <c r="B47" s="1"/>
      <c r="C47" s="1"/>
      <c r="D47" s="1"/>
      <c r="E47" s="1"/>
      <c r="F47" s="1"/>
    </row>
    <row r="48" spans="1:6" s="5" customFormat="1" x14ac:dyDescent="0.2">
      <c r="A48" s="1"/>
      <c r="B48" s="1"/>
      <c r="C48" s="1"/>
      <c r="D48" s="1"/>
      <c r="E48" s="1"/>
      <c r="F48" s="1"/>
    </row>
    <row r="49" spans="1:6" s="5" customFormat="1" x14ac:dyDescent="0.2">
      <c r="A49" s="1"/>
      <c r="B49" s="1"/>
      <c r="C49" s="1"/>
      <c r="D49" s="1"/>
      <c r="E49" s="1"/>
      <c r="F49" s="1"/>
    </row>
    <row r="50" spans="1:6" s="5" customFormat="1" x14ac:dyDescent="0.2">
      <c r="A50" s="1"/>
      <c r="B50" s="1"/>
      <c r="C50" s="1"/>
      <c r="D50" s="1"/>
      <c r="E50" s="1"/>
      <c r="F50" s="1"/>
    </row>
    <row r="51" spans="1:6" s="5" customFormat="1" x14ac:dyDescent="0.2">
      <c r="A51" s="1"/>
      <c r="B51" s="1"/>
      <c r="C51" s="1"/>
      <c r="D51" s="1"/>
      <c r="E51" s="1"/>
      <c r="F51" s="1"/>
    </row>
    <row r="52" spans="1:6" s="5" customFormat="1" x14ac:dyDescent="0.2">
      <c r="A52" s="1"/>
      <c r="B52" s="1"/>
      <c r="C52" s="1"/>
      <c r="D52" s="1"/>
      <c r="E52" s="1"/>
      <c r="F52" s="1"/>
    </row>
    <row r="53" spans="1:6" s="5" customFormat="1" x14ac:dyDescent="0.2">
      <c r="A53" s="1"/>
      <c r="B53" s="1"/>
      <c r="C53" s="1"/>
      <c r="D53" s="1"/>
      <c r="E53" s="1"/>
      <c r="F53" s="1"/>
    </row>
    <row r="54" spans="1:6" s="5" customFormat="1" x14ac:dyDescent="0.2">
      <c r="A54" s="1"/>
      <c r="B54" s="1"/>
      <c r="C54" s="1"/>
      <c r="D54" s="1"/>
      <c r="E54" s="1"/>
      <c r="F54" s="1"/>
    </row>
    <row r="55" spans="1:6" s="5" customFormat="1" x14ac:dyDescent="0.2">
      <c r="A55" s="1"/>
      <c r="B55" s="1"/>
      <c r="C55" s="1"/>
      <c r="D55" s="1"/>
      <c r="E55" s="1"/>
      <c r="F55" s="1"/>
    </row>
    <row r="56" spans="1:6" s="5" customFormat="1" x14ac:dyDescent="0.2">
      <c r="A56" s="1"/>
      <c r="B56" s="1"/>
      <c r="C56" s="1"/>
      <c r="D56" s="1"/>
      <c r="E56" s="1"/>
      <c r="F56" s="1"/>
    </row>
    <row r="57" spans="1:6" s="5" customFormat="1" x14ac:dyDescent="0.2">
      <c r="A57" s="1"/>
      <c r="B57" s="1"/>
      <c r="C57" s="1"/>
      <c r="D57" s="1"/>
      <c r="E57" s="1"/>
      <c r="F57" s="1"/>
    </row>
    <row r="58" spans="1:6" s="5" customFormat="1" x14ac:dyDescent="0.2">
      <c r="A58" s="1"/>
      <c r="B58" s="1"/>
      <c r="C58" s="1"/>
      <c r="D58" s="1"/>
      <c r="E58" s="1"/>
      <c r="F58" s="1"/>
    </row>
    <row r="59" spans="1:6" s="5" customFormat="1" x14ac:dyDescent="0.2">
      <c r="A59" s="1"/>
      <c r="B59" s="1"/>
      <c r="C59" s="1"/>
      <c r="D59" s="1"/>
      <c r="E59" s="1"/>
      <c r="F59" s="1"/>
    </row>
    <row r="60" spans="1:6" s="5" customFormat="1" x14ac:dyDescent="0.2">
      <c r="A60" s="1"/>
      <c r="B60" s="1"/>
      <c r="C60" s="1"/>
      <c r="D60" s="1"/>
      <c r="E60" s="1"/>
      <c r="F60" s="1"/>
    </row>
    <row r="61" spans="1:6" s="5" customFormat="1" x14ac:dyDescent="0.2">
      <c r="A61" s="1"/>
      <c r="B61" s="1"/>
      <c r="C61" s="1"/>
      <c r="D61" s="1"/>
      <c r="E61" s="1"/>
      <c r="F61" s="1"/>
    </row>
    <row r="62" spans="1:6" s="5" customFormat="1" x14ac:dyDescent="0.2">
      <c r="A62" s="1"/>
      <c r="B62" s="1"/>
      <c r="C62" s="1"/>
      <c r="D62" s="1"/>
      <c r="E62" s="1"/>
      <c r="F62" s="1"/>
    </row>
    <row r="63" spans="1:6" s="5" customFormat="1" x14ac:dyDescent="0.2">
      <c r="A63" s="1"/>
      <c r="B63" s="1"/>
      <c r="C63" s="1"/>
      <c r="D63" s="1"/>
      <c r="E63" s="1"/>
      <c r="F63" s="1"/>
    </row>
    <row r="64" spans="1:6" s="5" customFormat="1" x14ac:dyDescent="0.2">
      <c r="A64" s="1"/>
      <c r="B64" s="1"/>
      <c r="C64" s="1"/>
      <c r="D64" s="1"/>
      <c r="E64" s="1"/>
      <c r="F64" s="1"/>
    </row>
    <row r="69" spans="1:6" s="5" customFormat="1" x14ac:dyDescent="0.2">
      <c r="A69" s="1"/>
      <c r="B69" s="1"/>
      <c r="C69" s="1"/>
      <c r="D69" s="1"/>
      <c r="E69" s="1"/>
      <c r="F69" s="1"/>
    </row>
    <row r="71" spans="1:6" s="5" customFormat="1" x14ac:dyDescent="0.2">
      <c r="A71" s="1"/>
      <c r="B71" s="1"/>
      <c r="C71" s="1"/>
      <c r="D71" s="1"/>
      <c r="E71" s="1"/>
      <c r="F71" s="1"/>
    </row>
    <row r="72" spans="1:6" s="5" customFormat="1" x14ac:dyDescent="0.2">
      <c r="A72" s="1"/>
      <c r="B72" s="1"/>
      <c r="C72" s="1"/>
      <c r="D72" s="1"/>
      <c r="E72" s="1"/>
      <c r="F72" s="1"/>
    </row>
    <row r="73" spans="1:6" s="5" customFormat="1" x14ac:dyDescent="0.2">
      <c r="A73" s="1"/>
      <c r="B73" s="1"/>
      <c r="C73" s="1"/>
      <c r="D73" s="1"/>
      <c r="E73" s="1"/>
      <c r="F73" s="1"/>
    </row>
    <row r="74" spans="1:6" s="5" customFormat="1" x14ac:dyDescent="0.2">
      <c r="A74" s="1"/>
      <c r="B74" s="1"/>
      <c r="C74" s="1"/>
      <c r="D74" s="1"/>
      <c r="E74" s="1"/>
      <c r="F74" s="1"/>
    </row>
  </sheetData>
  <mergeCells count="1">
    <mergeCell ref="A7:F7"/>
  </mergeCells>
  <printOptions horizontalCentered="1"/>
  <pageMargins left="0.5" right="0.8125" top="0.25" bottom="0.5" header="0.3" footer="0.3"/>
  <pageSetup scale="85" orientation="landscape" r:id="rId1"/>
  <headerFooter>
    <oddHeader>&amp;L&amp;G</oddHeader>
    <oddFooter>&amp;C&amp;"Arial,Bold Italic"&amp;K55274ECONFIDENTIAL&amp;R&amp;"Arial,Italic"&amp;8&amp;K4D5053Listing ID: MFG006
Revised by: MK 9.3.2024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338E-095E-40BE-9C93-B32B2080D709}">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1" t="s">
        <v>6</v>
      </c>
      <c r="B1" s="12" t="e">
        <f>'Financial Recast'!#REF!</f>
        <v>#REF!</v>
      </c>
    </row>
    <row r="2" spans="1:2" x14ac:dyDescent="0.2">
      <c r="B2" s="13"/>
    </row>
    <row r="3" spans="1:2" ht="15.75" x14ac:dyDescent="0.25">
      <c r="A3" s="23" t="s">
        <v>7</v>
      </c>
      <c r="B3" s="24" t="e">
        <f>'Financial Recast'!#REF!</f>
        <v>#REF!</v>
      </c>
    </row>
    <row r="4" spans="1:2" ht="15" x14ac:dyDescent="0.2">
      <c r="A4" s="25"/>
      <c r="B4" s="26"/>
    </row>
    <row r="5" spans="1:2" ht="15.75" x14ac:dyDescent="0.25">
      <c r="A5" s="23" t="s">
        <v>8</v>
      </c>
      <c r="B5" s="24" t="e">
        <f>'Financial Recast'!#REF!</f>
        <v>#REF!</v>
      </c>
    </row>
    <row r="8" spans="1:2" ht="81.75" customHeight="1" x14ac:dyDescent="0.2">
      <c r="A8" s="87" t="s">
        <v>14</v>
      </c>
      <c r="B8" s="87"/>
    </row>
    <row r="10" spans="1:2" ht="15.75" x14ac:dyDescent="0.25">
      <c r="A10" s="28" t="s">
        <v>9</v>
      </c>
    </row>
    <row r="11" spans="1:2" ht="15" x14ac:dyDescent="0.25">
      <c r="A11" s="14" t="s">
        <v>10</v>
      </c>
      <c r="B11" s="14" t="s">
        <v>11</v>
      </c>
    </row>
    <row r="12" spans="1:2" x14ac:dyDescent="0.2">
      <c r="A12" s="29" t="str">
        <f>'Financial Recast'!A16</f>
        <v>Amortization</v>
      </c>
      <c r="B12" s="30" t="e">
        <f>'Financial Recast'!#REF!</f>
        <v>#REF!</v>
      </c>
    </row>
    <row r="13" spans="1:2" x14ac:dyDescent="0.2">
      <c r="A13" s="17" t="str">
        <f>'Financial Recast'!A21</f>
        <v>Family Management Fee</v>
      </c>
      <c r="B13" s="16" t="e">
        <f>'Financial Recast'!#REF!</f>
        <v>#REF!</v>
      </c>
    </row>
    <row r="14" spans="1:2" x14ac:dyDescent="0.2">
      <c r="A14" s="31" t="str">
        <f>'Financial Recast'!A18</f>
        <v>Auto</v>
      </c>
      <c r="B14" s="30" t="e">
        <f>'Financial Recast'!#REF!</f>
        <v>#REF!</v>
      </c>
    </row>
    <row r="15" spans="1:2" x14ac:dyDescent="0.2">
      <c r="A15" s="17" t="e">
        <f>'Financial Recast'!#REF!</f>
        <v>#REF!</v>
      </c>
      <c r="B15" s="16" t="e">
        <f>'Financial Recast'!#REF!</f>
        <v>#REF!</v>
      </c>
    </row>
    <row r="16" spans="1:2" x14ac:dyDescent="0.2">
      <c r="A16" s="31" t="e">
        <f>'Financial Recast'!#REF!</f>
        <v>#REF!</v>
      </c>
      <c r="B16" s="30" t="e">
        <f>'Financial Recast'!#REF!</f>
        <v>#REF!</v>
      </c>
    </row>
    <row r="17" spans="1:2" x14ac:dyDescent="0.2">
      <c r="A17" s="17" t="str">
        <f>'Financial Recast'!A23</f>
        <v>Replacement</v>
      </c>
      <c r="B17" s="16" t="e">
        <f>'Financial Recast'!#REF!</f>
        <v>#REF!</v>
      </c>
    </row>
    <row r="18" spans="1:2" x14ac:dyDescent="0.2">
      <c r="A18" s="31" t="e">
        <f>'Financial Recast'!#REF!</f>
        <v>#REF!</v>
      </c>
      <c r="B18" s="30" t="e">
        <f>'Financial Recast'!#REF!</f>
        <v>#REF!</v>
      </c>
    </row>
    <row r="19" spans="1:2" x14ac:dyDescent="0.2">
      <c r="A19" s="17" t="e">
        <f>'Financial Recast'!#REF!</f>
        <v>#REF!</v>
      </c>
      <c r="B19" s="16" t="e">
        <f>'Financial Recast'!#REF!</f>
        <v>#REF!</v>
      </c>
    </row>
    <row r="20" spans="1:2" x14ac:dyDescent="0.2">
      <c r="A20" s="31" t="e">
        <f>'Financial Recast'!#REF!</f>
        <v>#REF!</v>
      </c>
      <c r="B20" s="30" t="e">
        <f>'Financial Recast'!#REF!</f>
        <v>#REF!</v>
      </c>
    </row>
    <row r="21" spans="1:2" x14ac:dyDescent="0.2">
      <c r="A21" s="17" t="e">
        <f>'Financial Recast'!#REF!</f>
        <v>#REF!</v>
      </c>
      <c r="B21" s="16" t="e">
        <f>'Financial Recast'!#REF!</f>
        <v>#REF!</v>
      </c>
    </row>
    <row r="22" spans="1:2" x14ac:dyDescent="0.2">
      <c r="A22" s="31" t="e">
        <f>'Financial Recast'!#REF!</f>
        <v>#REF!</v>
      </c>
      <c r="B22" s="30" t="e">
        <f>'Financial Recast'!#REF!</f>
        <v>#REF!</v>
      </c>
    </row>
    <row r="23" spans="1:2" x14ac:dyDescent="0.2">
      <c r="A23" s="17" t="e">
        <f>'Financial Recast'!#REF!</f>
        <v>#REF!</v>
      </c>
      <c r="B23" s="16" t="e">
        <f>'Financial Recast'!#REF!</f>
        <v>#REF!</v>
      </c>
    </row>
    <row r="24" spans="1:2" x14ac:dyDescent="0.2">
      <c r="A24" s="31" t="e">
        <f>'Financial Recast'!#REF!</f>
        <v>#REF!</v>
      </c>
      <c r="B24" s="30" t="e">
        <f>'Financial Recast'!#REF!</f>
        <v>#REF!</v>
      </c>
    </row>
    <row r="25" spans="1:2" x14ac:dyDescent="0.2">
      <c r="A25" s="17" t="e">
        <f>'Financial Recast'!#REF!</f>
        <v>#REF!</v>
      </c>
      <c r="B25" s="16" t="e">
        <f>'Financial Recast'!#REF!</f>
        <v>#REF!</v>
      </c>
    </row>
    <row r="26" spans="1:2" x14ac:dyDescent="0.2">
      <c r="A26" s="31" t="e">
        <f>'Financial Recast'!#REF!</f>
        <v>#REF!</v>
      </c>
      <c r="B26" s="30" t="e">
        <f>'Financial Recast'!#REF!</f>
        <v>#REF!</v>
      </c>
    </row>
    <row r="27" spans="1:2" x14ac:dyDescent="0.2">
      <c r="A27" s="17" t="e">
        <f>'Financial Recast'!#REF!</f>
        <v>#REF!</v>
      </c>
      <c r="B27" s="16" t="e">
        <f>'Financial Recast'!#REF!</f>
        <v>#REF!</v>
      </c>
    </row>
    <row r="28" spans="1:2" x14ac:dyDescent="0.2">
      <c r="B28" s="18"/>
    </row>
    <row r="29" spans="1:2" ht="15.75" x14ac:dyDescent="0.25">
      <c r="A29" s="27" t="s">
        <v>12</v>
      </c>
      <c r="B29" s="26" t="e">
        <f>'Financial Recast'!#REF!</f>
        <v>#REF!</v>
      </c>
    </row>
    <row r="30" spans="1:2" ht="15" x14ac:dyDescent="0.25">
      <c r="A30" s="19"/>
      <c r="B30" s="20"/>
    </row>
    <row r="31" spans="1:2" x14ac:dyDescent="0.2">
      <c r="A31" s="86" t="s">
        <v>13</v>
      </c>
      <c r="B31" s="86"/>
    </row>
    <row r="32" spans="1:2" x14ac:dyDescent="0.2">
      <c r="B32" s="18"/>
    </row>
    <row r="33" spans="1:2" ht="15.75" x14ac:dyDescent="0.25">
      <c r="A33" s="32" t="s">
        <v>15</v>
      </c>
      <c r="B33" s="24" t="e">
        <f>'Financial Recast'!#REF!</f>
        <v>#REF!</v>
      </c>
    </row>
    <row r="34" spans="1:2" ht="18" x14ac:dyDescent="0.25">
      <c r="B34" s="12"/>
    </row>
    <row r="36" spans="1:2" ht="18" x14ac:dyDescent="0.25">
      <c r="A36" s="11" t="s">
        <v>6</v>
      </c>
      <c r="B36" s="12" t="e">
        <f>'Financial Recast'!#REF!</f>
        <v>#REF!</v>
      </c>
    </row>
    <row r="37" spans="1:2" x14ac:dyDescent="0.2">
      <c r="B37" s="13"/>
    </row>
    <row r="38" spans="1:2" ht="15.75" x14ac:dyDescent="0.25">
      <c r="A38" s="23" t="s">
        <v>7</v>
      </c>
      <c r="B38" s="24" t="e">
        <f>'Financial Recast'!#REF!</f>
        <v>#REF!</v>
      </c>
    </row>
    <row r="39" spans="1:2" ht="15" x14ac:dyDescent="0.2">
      <c r="A39" s="25"/>
      <c r="B39" s="26"/>
    </row>
    <row r="40" spans="1:2" ht="15.75" x14ac:dyDescent="0.25">
      <c r="A40" s="23" t="s">
        <v>8</v>
      </c>
      <c r="B40" s="24" t="e">
        <f>'Financial Recast'!#REF!</f>
        <v>#REF!</v>
      </c>
    </row>
    <row r="42" spans="1:2" ht="15.75" x14ac:dyDescent="0.25">
      <c r="A42" s="28" t="s">
        <v>9</v>
      </c>
    </row>
    <row r="43" spans="1:2" ht="15" x14ac:dyDescent="0.25">
      <c r="A43" s="14" t="s">
        <v>10</v>
      </c>
      <c r="B43" s="14" t="s">
        <v>11</v>
      </c>
    </row>
    <row r="44" spans="1:2" x14ac:dyDescent="0.2">
      <c r="A44" s="29" t="str">
        <f t="shared" ref="A44:A59" si="0">A12</f>
        <v>Amortization</v>
      </c>
      <c r="B44" s="30" t="e">
        <f>'Financial Recast'!#REF!</f>
        <v>#REF!</v>
      </c>
    </row>
    <row r="45" spans="1:2" x14ac:dyDescent="0.2">
      <c r="A45" s="15" t="str">
        <f t="shared" si="0"/>
        <v>Family Management Fee</v>
      </c>
      <c r="B45" s="16" t="e">
        <f>'Financial Recast'!#REF!</f>
        <v>#REF!</v>
      </c>
    </row>
    <row r="46" spans="1:2" x14ac:dyDescent="0.2">
      <c r="A46" s="29" t="str">
        <f t="shared" si="0"/>
        <v>Auto</v>
      </c>
      <c r="B46" s="30" t="e">
        <f>'Financial Recast'!#REF!</f>
        <v>#REF!</v>
      </c>
    </row>
    <row r="47" spans="1:2" x14ac:dyDescent="0.2">
      <c r="A47" s="15" t="e">
        <f t="shared" si="0"/>
        <v>#REF!</v>
      </c>
      <c r="B47" s="16" t="e">
        <f>'Financial Recast'!#REF!</f>
        <v>#REF!</v>
      </c>
    </row>
    <row r="48" spans="1:2" x14ac:dyDescent="0.2">
      <c r="A48" s="29" t="e">
        <f t="shared" si="0"/>
        <v>#REF!</v>
      </c>
      <c r="B48" s="30" t="e">
        <f>'Financial Recast'!#REF!</f>
        <v>#REF!</v>
      </c>
    </row>
    <row r="49" spans="1:2" x14ac:dyDescent="0.2">
      <c r="A49" s="15" t="str">
        <f t="shared" si="0"/>
        <v>Replacement</v>
      </c>
      <c r="B49" s="16" t="e">
        <f>'Financial Recast'!#REF!</f>
        <v>#REF!</v>
      </c>
    </row>
    <row r="50" spans="1:2" x14ac:dyDescent="0.2">
      <c r="A50" s="29" t="e">
        <f t="shared" si="0"/>
        <v>#REF!</v>
      </c>
      <c r="B50" s="30" t="e">
        <f>'Financial Recast'!#REF!</f>
        <v>#REF!</v>
      </c>
    </row>
    <row r="51" spans="1:2" x14ac:dyDescent="0.2">
      <c r="A51" s="15" t="e">
        <f t="shared" si="0"/>
        <v>#REF!</v>
      </c>
      <c r="B51" s="16" t="e">
        <f>'Financial Recast'!#REF!</f>
        <v>#REF!</v>
      </c>
    </row>
    <row r="52" spans="1:2" x14ac:dyDescent="0.2">
      <c r="A52" s="29" t="e">
        <f t="shared" si="0"/>
        <v>#REF!</v>
      </c>
      <c r="B52" s="30" t="e">
        <f>'Financial Recast'!#REF!</f>
        <v>#REF!</v>
      </c>
    </row>
    <row r="53" spans="1:2" x14ac:dyDescent="0.2">
      <c r="A53" s="15" t="e">
        <f t="shared" si="0"/>
        <v>#REF!</v>
      </c>
      <c r="B53" s="16" t="e">
        <f>'Financial Recast'!#REF!</f>
        <v>#REF!</v>
      </c>
    </row>
    <row r="54" spans="1:2" x14ac:dyDescent="0.2">
      <c r="A54" s="29" t="e">
        <f t="shared" si="0"/>
        <v>#REF!</v>
      </c>
      <c r="B54" s="30" t="e">
        <f>'Financial Recast'!#REF!</f>
        <v>#REF!</v>
      </c>
    </row>
    <row r="55" spans="1:2" x14ac:dyDescent="0.2">
      <c r="A55" s="15" t="e">
        <f t="shared" si="0"/>
        <v>#REF!</v>
      </c>
      <c r="B55" s="16" t="e">
        <f>'Financial Recast'!#REF!</f>
        <v>#REF!</v>
      </c>
    </row>
    <row r="56" spans="1:2" x14ac:dyDescent="0.2">
      <c r="A56" s="29" t="e">
        <f t="shared" si="0"/>
        <v>#REF!</v>
      </c>
      <c r="B56" s="30" t="e">
        <f>'Financial Recast'!#REF!</f>
        <v>#REF!</v>
      </c>
    </row>
    <row r="57" spans="1:2" x14ac:dyDescent="0.2">
      <c r="A57" s="15" t="e">
        <f t="shared" si="0"/>
        <v>#REF!</v>
      </c>
      <c r="B57" s="16" t="e">
        <f>'Financial Recast'!#REF!</f>
        <v>#REF!</v>
      </c>
    </row>
    <row r="58" spans="1:2" x14ac:dyDescent="0.2">
      <c r="A58" s="29" t="e">
        <f t="shared" si="0"/>
        <v>#REF!</v>
      </c>
      <c r="B58" s="30" t="e">
        <f>'Financial Recast'!#REF!</f>
        <v>#REF!</v>
      </c>
    </row>
    <row r="59" spans="1:2" x14ac:dyDescent="0.2">
      <c r="A59" s="15" t="e">
        <f t="shared" si="0"/>
        <v>#REF!</v>
      </c>
      <c r="B59" s="16" t="e">
        <f>'Financial Recast'!#REF!</f>
        <v>#REF!</v>
      </c>
    </row>
    <row r="60" spans="1:2" x14ac:dyDescent="0.2">
      <c r="B60" s="18"/>
    </row>
    <row r="61" spans="1:2" ht="15.75" x14ac:dyDescent="0.25">
      <c r="A61" s="27" t="s">
        <v>12</v>
      </c>
      <c r="B61" s="26" t="e">
        <f>'Financial Recast'!#REF!</f>
        <v>#REF!</v>
      </c>
    </row>
    <row r="62" spans="1:2" ht="15" x14ac:dyDescent="0.25">
      <c r="A62" s="19"/>
      <c r="B62" s="20"/>
    </row>
    <row r="63" spans="1:2" x14ac:dyDescent="0.2">
      <c r="A63" s="86" t="s">
        <v>13</v>
      </c>
      <c r="B63" s="86"/>
    </row>
    <row r="64" spans="1:2" x14ac:dyDescent="0.2">
      <c r="B64" s="18"/>
    </row>
    <row r="65" spans="1:2" ht="15.75" x14ac:dyDescent="0.25">
      <c r="A65" s="32" t="s">
        <v>15</v>
      </c>
      <c r="B65" s="24" t="e">
        <f>'Financial Recast'!#REF!</f>
        <v>#REF!</v>
      </c>
    </row>
    <row r="66" spans="1:2" ht="18" x14ac:dyDescent="0.25">
      <c r="B66" s="12"/>
    </row>
    <row r="68" spans="1:2" ht="18" x14ac:dyDescent="0.25">
      <c r="A68" s="11" t="s">
        <v>6</v>
      </c>
      <c r="B68" s="12" t="e">
        <f>'Financial Recast'!#REF!</f>
        <v>#REF!</v>
      </c>
    </row>
    <row r="69" spans="1:2" x14ac:dyDescent="0.2">
      <c r="B69" s="13"/>
    </row>
    <row r="70" spans="1:2" ht="15.75" x14ac:dyDescent="0.25">
      <c r="A70" s="23" t="s">
        <v>7</v>
      </c>
      <c r="B70" s="24" t="e">
        <f>'Financial Recast'!#REF!</f>
        <v>#REF!</v>
      </c>
    </row>
    <row r="71" spans="1:2" ht="15" x14ac:dyDescent="0.2">
      <c r="A71" s="25"/>
      <c r="B71" s="26"/>
    </row>
    <row r="72" spans="1:2" ht="15.75" x14ac:dyDescent="0.25">
      <c r="A72" s="23" t="s">
        <v>8</v>
      </c>
      <c r="B72" s="24" t="e">
        <f>'Financial Recast'!#REF!</f>
        <v>#REF!</v>
      </c>
    </row>
    <row r="74" spans="1:2" ht="15.75" x14ac:dyDescent="0.25">
      <c r="A74" s="28" t="s">
        <v>9</v>
      </c>
    </row>
    <row r="75" spans="1:2" ht="15" x14ac:dyDescent="0.25">
      <c r="A75" s="14" t="s">
        <v>10</v>
      </c>
      <c r="B75" s="14" t="s">
        <v>11</v>
      </c>
    </row>
    <row r="76" spans="1:2" x14ac:dyDescent="0.2">
      <c r="A76" s="29" t="str">
        <f t="shared" ref="A76:A91" si="1">A44</f>
        <v>Amortization</v>
      </c>
      <c r="B76" s="30" t="e">
        <f>'Financial Recast'!#REF!</f>
        <v>#REF!</v>
      </c>
    </row>
    <row r="77" spans="1:2" x14ac:dyDescent="0.2">
      <c r="A77" s="15" t="str">
        <f t="shared" si="1"/>
        <v>Family Management Fee</v>
      </c>
      <c r="B77" s="16" t="e">
        <f>'Financial Recast'!#REF!</f>
        <v>#REF!</v>
      </c>
    </row>
    <row r="78" spans="1:2" x14ac:dyDescent="0.2">
      <c r="A78" s="29" t="str">
        <f t="shared" si="1"/>
        <v>Auto</v>
      </c>
      <c r="B78" s="30" t="e">
        <f>'Financial Recast'!#REF!</f>
        <v>#REF!</v>
      </c>
    </row>
    <row r="79" spans="1:2" x14ac:dyDescent="0.2">
      <c r="A79" s="15" t="e">
        <f t="shared" si="1"/>
        <v>#REF!</v>
      </c>
      <c r="B79" s="16" t="e">
        <f>'Financial Recast'!#REF!</f>
        <v>#REF!</v>
      </c>
    </row>
    <row r="80" spans="1:2" x14ac:dyDescent="0.2">
      <c r="A80" s="29" t="e">
        <f t="shared" si="1"/>
        <v>#REF!</v>
      </c>
      <c r="B80" s="30" t="e">
        <f>'Financial Recast'!#REF!</f>
        <v>#REF!</v>
      </c>
    </row>
    <row r="81" spans="1:2" x14ac:dyDescent="0.2">
      <c r="A81" s="15" t="str">
        <f t="shared" si="1"/>
        <v>Replacement</v>
      </c>
      <c r="B81" s="16" t="e">
        <f>'Financial Recast'!#REF!</f>
        <v>#REF!</v>
      </c>
    </row>
    <row r="82" spans="1:2" x14ac:dyDescent="0.2">
      <c r="A82" s="29" t="e">
        <f t="shared" si="1"/>
        <v>#REF!</v>
      </c>
      <c r="B82" s="30" t="e">
        <f>'Financial Recast'!#REF!</f>
        <v>#REF!</v>
      </c>
    </row>
    <row r="83" spans="1:2" x14ac:dyDescent="0.2">
      <c r="A83" s="15" t="e">
        <f t="shared" si="1"/>
        <v>#REF!</v>
      </c>
      <c r="B83" s="16" t="e">
        <f>'Financial Recast'!#REF!</f>
        <v>#REF!</v>
      </c>
    </row>
    <row r="84" spans="1:2" x14ac:dyDescent="0.2">
      <c r="A84" s="29" t="e">
        <f t="shared" si="1"/>
        <v>#REF!</v>
      </c>
      <c r="B84" s="30" t="e">
        <f>'Financial Recast'!#REF!</f>
        <v>#REF!</v>
      </c>
    </row>
    <row r="85" spans="1:2" x14ac:dyDescent="0.2">
      <c r="A85" s="15" t="e">
        <f t="shared" si="1"/>
        <v>#REF!</v>
      </c>
      <c r="B85" s="16" t="e">
        <f>'Financial Recast'!#REF!</f>
        <v>#REF!</v>
      </c>
    </row>
    <row r="86" spans="1:2" x14ac:dyDescent="0.2">
      <c r="A86" s="29" t="e">
        <f t="shared" si="1"/>
        <v>#REF!</v>
      </c>
      <c r="B86" s="30" t="e">
        <f>'Financial Recast'!#REF!</f>
        <v>#REF!</v>
      </c>
    </row>
    <row r="87" spans="1:2" x14ac:dyDescent="0.2">
      <c r="A87" s="15" t="e">
        <f t="shared" si="1"/>
        <v>#REF!</v>
      </c>
      <c r="B87" s="16" t="e">
        <f>'Financial Recast'!#REF!</f>
        <v>#REF!</v>
      </c>
    </row>
    <row r="88" spans="1:2" x14ac:dyDescent="0.2">
      <c r="A88" s="29" t="e">
        <f t="shared" si="1"/>
        <v>#REF!</v>
      </c>
      <c r="B88" s="30" t="e">
        <f>'Financial Recast'!#REF!</f>
        <v>#REF!</v>
      </c>
    </row>
    <row r="89" spans="1:2" x14ac:dyDescent="0.2">
      <c r="A89" s="15" t="e">
        <f t="shared" si="1"/>
        <v>#REF!</v>
      </c>
      <c r="B89" s="16" t="e">
        <f>'Financial Recast'!#REF!</f>
        <v>#REF!</v>
      </c>
    </row>
    <row r="90" spans="1:2" x14ac:dyDescent="0.2">
      <c r="A90" s="29" t="e">
        <f t="shared" si="1"/>
        <v>#REF!</v>
      </c>
      <c r="B90" s="30" t="e">
        <f>'Financial Recast'!#REF!</f>
        <v>#REF!</v>
      </c>
    </row>
    <row r="91" spans="1:2" x14ac:dyDescent="0.2">
      <c r="A91" s="15" t="e">
        <f t="shared" si="1"/>
        <v>#REF!</v>
      </c>
      <c r="B91" s="16" t="e">
        <f>'Financial Recast'!#REF!</f>
        <v>#REF!</v>
      </c>
    </row>
    <row r="92" spans="1:2" x14ac:dyDescent="0.2">
      <c r="B92" s="18"/>
    </row>
    <row r="93" spans="1:2" ht="15.75" x14ac:dyDescent="0.25">
      <c r="A93" s="27" t="s">
        <v>12</v>
      </c>
      <c r="B93" s="26" t="e">
        <f>'Financial Recast'!#REF!</f>
        <v>#REF!</v>
      </c>
    </row>
    <row r="94" spans="1:2" ht="15" x14ac:dyDescent="0.25">
      <c r="A94" s="19"/>
      <c r="B94" s="20"/>
    </row>
    <row r="95" spans="1:2" x14ac:dyDescent="0.2">
      <c r="A95" s="86" t="s">
        <v>13</v>
      </c>
      <c r="B95" s="86"/>
    </row>
    <row r="96" spans="1:2" x14ac:dyDescent="0.2">
      <c r="B96" s="18"/>
    </row>
    <row r="97" spans="1:2" ht="15.75" x14ac:dyDescent="0.25">
      <c r="A97" s="32" t="s">
        <v>15</v>
      </c>
      <c r="B97" s="24" t="e">
        <f>'Financial Recast'!#REF!</f>
        <v>#REF!</v>
      </c>
    </row>
    <row r="98" spans="1:2" ht="18" x14ac:dyDescent="0.25">
      <c r="B98" s="12"/>
    </row>
    <row r="100" spans="1:2" ht="18" x14ac:dyDescent="0.25">
      <c r="A100" s="11" t="s">
        <v>6</v>
      </c>
      <c r="B100" s="12" t="e">
        <f>'Financial Recast'!#REF!</f>
        <v>#REF!</v>
      </c>
    </row>
    <row r="101" spans="1:2" x14ac:dyDescent="0.2">
      <c r="B101" s="13"/>
    </row>
    <row r="102" spans="1:2" ht="15.75" x14ac:dyDescent="0.25">
      <c r="A102" s="23" t="s">
        <v>7</v>
      </c>
      <c r="B102" s="24" t="e">
        <f>'Financial Recast'!#REF!</f>
        <v>#REF!</v>
      </c>
    </row>
    <row r="103" spans="1:2" ht="15" x14ac:dyDescent="0.2">
      <c r="A103" s="25"/>
      <c r="B103" s="26"/>
    </row>
    <row r="104" spans="1:2" ht="15.75" x14ac:dyDescent="0.25">
      <c r="A104" s="23" t="s">
        <v>8</v>
      </c>
      <c r="B104" s="24" t="e">
        <f>'Financial Recast'!#REF!</f>
        <v>#REF!</v>
      </c>
    </row>
    <row r="105" spans="1:2" x14ac:dyDescent="0.2">
      <c r="A105" s="33"/>
      <c r="B105" s="33"/>
    </row>
    <row r="106" spans="1:2" ht="15.75" x14ac:dyDescent="0.25">
      <c r="A106" s="28" t="s">
        <v>9</v>
      </c>
      <c r="B106" s="33"/>
    </row>
    <row r="107" spans="1:2" ht="15" x14ac:dyDescent="0.25">
      <c r="A107" s="14" t="s">
        <v>10</v>
      </c>
      <c r="B107" s="14" t="s">
        <v>11</v>
      </c>
    </row>
    <row r="108" spans="1:2" x14ac:dyDescent="0.2">
      <c r="A108" s="29" t="str">
        <f t="shared" ref="A108:A123" si="2">A76</f>
        <v>Amortization</v>
      </c>
      <c r="B108" s="30" t="e">
        <f>'Financial Recast'!#REF!</f>
        <v>#REF!</v>
      </c>
    </row>
    <row r="109" spans="1:2" x14ac:dyDescent="0.2">
      <c r="A109" s="15" t="str">
        <f t="shared" si="2"/>
        <v>Family Management Fee</v>
      </c>
      <c r="B109" s="16" t="e">
        <f>'Financial Recast'!#REF!</f>
        <v>#REF!</v>
      </c>
    </row>
    <row r="110" spans="1:2" x14ac:dyDescent="0.2">
      <c r="A110" s="29" t="str">
        <f t="shared" si="2"/>
        <v>Auto</v>
      </c>
      <c r="B110" s="30" t="e">
        <f>'Financial Recast'!#REF!</f>
        <v>#REF!</v>
      </c>
    </row>
    <row r="111" spans="1:2" x14ac:dyDescent="0.2">
      <c r="A111" s="15" t="e">
        <f t="shared" si="2"/>
        <v>#REF!</v>
      </c>
      <c r="B111" s="16" t="e">
        <f>'Financial Recast'!#REF!</f>
        <v>#REF!</v>
      </c>
    </row>
    <row r="112" spans="1:2" x14ac:dyDescent="0.2">
      <c r="A112" s="29" t="e">
        <f t="shared" si="2"/>
        <v>#REF!</v>
      </c>
      <c r="B112" s="30" t="e">
        <f>'Financial Recast'!#REF!</f>
        <v>#REF!</v>
      </c>
    </row>
    <row r="113" spans="1:2" x14ac:dyDescent="0.2">
      <c r="A113" s="15" t="str">
        <f t="shared" si="2"/>
        <v>Replacement</v>
      </c>
      <c r="B113" s="16" t="e">
        <f>'Financial Recast'!#REF!</f>
        <v>#REF!</v>
      </c>
    </row>
    <row r="114" spans="1:2" x14ac:dyDescent="0.2">
      <c r="A114" s="29" t="e">
        <f t="shared" si="2"/>
        <v>#REF!</v>
      </c>
      <c r="B114" s="30" t="e">
        <f>'Financial Recast'!#REF!</f>
        <v>#REF!</v>
      </c>
    </row>
    <row r="115" spans="1:2" x14ac:dyDescent="0.2">
      <c r="A115" s="15" t="e">
        <f t="shared" si="2"/>
        <v>#REF!</v>
      </c>
      <c r="B115" s="16" t="e">
        <f>'Financial Recast'!#REF!</f>
        <v>#REF!</v>
      </c>
    </row>
    <row r="116" spans="1:2" x14ac:dyDescent="0.2">
      <c r="A116" s="29" t="e">
        <f t="shared" si="2"/>
        <v>#REF!</v>
      </c>
      <c r="B116" s="30" t="e">
        <f>'Financial Recast'!#REF!</f>
        <v>#REF!</v>
      </c>
    </row>
    <row r="117" spans="1:2" x14ac:dyDescent="0.2">
      <c r="A117" s="15" t="e">
        <f t="shared" si="2"/>
        <v>#REF!</v>
      </c>
      <c r="B117" s="16" t="e">
        <f>'Financial Recast'!#REF!</f>
        <v>#REF!</v>
      </c>
    </row>
    <row r="118" spans="1:2" x14ac:dyDescent="0.2">
      <c r="A118" s="29" t="e">
        <f t="shared" si="2"/>
        <v>#REF!</v>
      </c>
      <c r="B118" s="30" t="e">
        <f>'Financial Recast'!#REF!</f>
        <v>#REF!</v>
      </c>
    </row>
    <row r="119" spans="1:2" x14ac:dyDescent="0.2">
      <c r="A119" s="15" t="e">
        <f t="shared" si="2"/>
        <v>#REF!</v>
      </c>
      <c r="B119" s="16" t="e">
        <f>'Financial Recast'!#REF!</f>
        <v>#REF!</v>
      </c>
    </row>
    <row r="120" spans="1:2" x14ac:dyDescent="0.2">
      <c r="A120" s="29" t="e">
        <f t="shared" si="2"/>
        <v>#REF!</v>
      </c>
      <c r="B120" s="30" t="e">
        <f>'Financial Recast'!#REF!</f>
        <v>#REF!</v>
      </c>
    </row>
    <row r="121" spans="1:2" x14ac:dyDescent="0.2">
      <c r="A121" s="15" t="e">
        <f t="shared" si="2"/>
        <v>#REF!</v>
      </c>
      <c r="B121" s="16" t="e">
        <f>'Financial Recast'!#REF!</f>
        <v>#REF!</v>
      </c>
    </row>
    <row r="122" spans="1:2" x14ac:dyDescent="0.2">
      <c r="A122" s="29" t="e">
        <f t="shared" si="2"/>
        <v>#REF!</v>
      </c>
      <c r="B122" s="30" t="e">
        <f>'Financial Recast'!#REF!</f>
        <v>#REF!</v>
      </c>
    </row>
    <row r="123" spans="1:2" x14ac:dyDescent="0.2">
      <c r="A123" s="15" t="e">
        <f t="shared" si="2"/>
        <v>#REF!</v>
      </c>
      <c r="B123" s="16" t="e">
        <f>'Financial Recast'!#REF!</f>
        <v>#REF!</v>
      </c>
    </row>
    <row r="124" spans="1:2" x14ac:dyDescent="0.2">
      <c r="B124" s="18"/>
    </row>
    <row r="125" spans="1:2" ht="15.75" x14ac:dyDescent="0.25">
      <c r="A125" s="27" t="s">
        <v>12</v>
      </c>
      <c r="B125" s="26" t="e">
        <f>'Financial Recast'!#REF!</f>
        <v>#REF!</v>
      </c>
    </row>
    <row r="126" spans="1:2" ht="15" x14ac:dyDescent="0.25">
      <c r="A126" s="19"/>
      <c r="B126" s="20"/>
    </row>
    <row r="127" spans="1:2" x14ac:dyDescent="0.2">
      <c r="A127" s="86" t="s">
        <v>13</v>
      </c>
      <c r="B127" s="86"/>
    </row>
    <row r="128" spans="1:2" x14ac:dyDescent="0.2">
      <c r="B128" s="18"/>
    </row>
    <row r="129" spans="1:2" ht="15.75" x14ac:dyDescent="0.25">
      <c r="A129" s="21" t="s">
        <v>15</v>
      </c>
      <c r="B129" s="22" t="e">
        <f>'Financial Recast'!#REF!</f>
        <v>#REF!</v>
      </c>
    </row>
    <row r="130" spans="1:2" ht="18" x14ac:dyDescent="0.25">
      <c r="B130" s="12"/>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Financial Recast</vt:lpstr>
      <vt:lpstr>Sheet1</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2024-09-03T18:02:49Z</cp:lastPrinted>
  <dcterms:created xsi:type="dcterms:W3CDTF">2011-01-04T22:44:45Z</dcterms:created>
  <dcterms:modified xsi:type="dcterms:W3CDTF">2024-09-03T20:42:51Z</dcterms:modified>
</cp:coreProperties>
</file>