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7. LISTINGS - VOLANO\DIS_Logistics, Distribution, Procurement\Casey's Distributing - DIS016\Deal Room\I. Business Introductory Information\"/>
    </mc:Choice>
  </mc:AlternateContent>
  <xr:revisionPtr revIDLastSave="0" documentId="13_ncr:1_{B28EBC43-D310-4AC2-9920-12633DD0B556}" xr6:coauthVersionLast="47" xr6:coauthVersionMax="47" xr10:uidLastSave="{00000000-0000-0000-0000-000000000000}"/>
  <bookViews>
    <workbookView xWindow="28680" yWindow="-60" windowWidth="29040" windowHeight="15990" xr2:uid="{00000000-000D-0000-FFFF-FFFF00000000}"/>
  </bookViews>
  <sheets>
    <sheet name="Financial Recast" sheetId="1" r:id="rId1"/>
    <sheet name="Sheet1" sheetId="2" r:id="rId2"/>
  </sheets>
  <calcPr calcId="191029" concurrentCalc="0"/>
</workbook>
</file>

<file path=xl/calcChain.xml><?xml version="1.0" encoding="utf-8"?>
<calcChain xmlns="http://schemas.openxmlformats.org/spreadsheetml/2006/main">
  <c r="F35" i="1" l="1"/>
  <c r="E35" i="1"/>
  <c r="D35" i="1"/>
  <c r="C35" i="1"/>
  <c r="B35" i="1"/>
  <c r="F32" i="1"/>
  <c r="E32" i="1"/>
  <c r="D32" i="1"/>
  <c r="C32" i="1"/>
  <c r="B32" i="1"/>
  <c r="D18" i="1"/>
  <c r="B18" i="1"/>
  <c r="B34" i="1"/>
  <c r="C18" i="1"/>
  <c r="C34" i="1"/>
  <c r="F18" i="1"/>
  <c r="E18" i="1"/>
  <c r="D34" i="1"/>
  <c r="F34" i="1"/>
  <c r="E34" i="1"/>
</calcChain>
</file>

<file path=xl/sharedStrings.xml><?xml version="1.0" encoding="utf-8"?>
<sst xmlns="http://schemas.openxmlformats.org/spreadsheetml/2006/main" count="34" uniqueCount="31">
  <si>
    <t>TOTAL ADDBACKS:</t>
  </si>
  <si>
    <t>GROSS SALES</t>
  </si>
  <si>
    <t>Description of Financial Statement</t>
  </si>
  <si>
    <t>Compensation to Owner</t>
  </si>
  <si>
    <t>Other unrelated Salaries</t>
  </si>
  <si>
    <t>Interest</t>
  </si>
  <si>
    <t>Notes</t>
  </si>
  <si>
    <t>11% Tax on total W2 Salaries</t>
  </si>
  <si>
    <t>Auto-Personal Use</t>
  </si>
  <si>
    <t>Net Income Shown on Financial Statement</t>
  </si>
  <si>
    <t>ADDBACKS:</t>
  </si>
  <si>
    <t>Seller's Cash Flow =
Total Addbacks +
 Net Income</t>
  </si>
  <si>
    <t>Depreciation</t>
  </si>
  <si>
    <t>Tax Return
Accrual</t>
  </si>
  <si>
    <t>Wife - Not Working in Business</t>
  </si>
  <si>
    <t>No replacement needed</t>
  </si>
  <si>
    <t>100% Personal + $3,266/year Insurance</t>
  </si>
  <si>
    <t>GM</t>
  </si>
  <si>
    <t>Replace/Retain GM</t>
  </si>
  <si>
    <t>401K</t>
  </si>
  <si>
    <t>Travel</t>
  </si>
  <si>
    <t>Cell Phone</t>
  </si>
  <si>
    <t>2 personal lines for $400/month</t>
  </si>
  <si>
    <t>Meals</t>
  </si>
  <si>
    <t>Recasted Cash Flow Analysis: 2019 - 2023</t>
  </si>
  <si>
    <t>Profit &amp; Loss
Accrual</t>
  </si>
  <si>
    <t>GM Increased Wage</t>
  </si>
  <si>
    <t>PPP Money overage to GM</t>
  </si>
  <si>
    <t>Personal Tax</t>
  </si>
  <si>
    <t>Rent Going Forward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</si>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</sst>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rgb="FF55274E"/>
      <name val="Arial"/>
      <family val="2"/>
    </font>
    <font>
      <b/>
      <sz val="9"/>
      <color rgb="FF55274E"/>
      <name val="Arial"/>
      <family val="2"/>
    </font>
    <font>
      <b/>
      <i/>
      <sz val="10"/>
      <color rgb="FF55274E"/>
      <name val="Arial"/>
      <family val="2"/>
    </font>
    <font>
      <b/>
      <sz val="12"/>
      <color rgb="FF55274E"/>
      <name val="Arial"/>
      <family val="2"/>
    </font>
    <font>
      <i/>
      <sz val="8"/>
      <name val="Arial"/>
      <family val="2"/>
    </font>
    <font>
      <b/>
      <i/>
      <sz val="9"/>
      <color rgb="FF55274E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5274E"/>
        <bgColor indexed="64"/>
      </patternFill>
    </fill>
    <fill>
      <patternFill patternType="solid">
        <fgColor rgb="FFC3B6A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2" fontId="7" fillId="3" borderId="1" xfId="0" applyNumberFormat="1" applyFont="1" applyFill="1" applyBorder="1" applyAlignment="1">
      <alignment horizontal="right" wrapText="1"/>
    </xf>
    <xf numFmtId="42" fontId="7" fillId="3" borderId="1" xfId="0" applyNumberFormat="1" applyFont="1" applyFill="1" applyBorder="1"/>
    <xf numFmtId="5" fontId="14" fillId="3" borderId="1" xfId="0" applyNumberFormat="1" applyFont="1" applyFill="1" applyBorder="1" applyAlignment="1">
      <alignment horizontal="left" wrapText="1"/>
    </xf>
    <xf numFmtId="5" fontId="14" fillId="3" borderId="1" xfId="0" applyNumberFormat="1" applyFont="1" applyFill="1" applyBorder="1" applyAlignment="1">
      <alignment horizontal="left"/>
    </xf>
    <xf numFmtId="42" fontId="11" fillId="3" borderId="1" xfId="0" applyNumberFormat="1" applyFont="1" applyFill="1" applyBorder="1" applyAlignment="1">
      <alignment horizontal="right" wrapText="1"/>
    </xf>
    <xf numFmtId="164" fontId="18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0" fontId="20" fillId="3" borderId="1" xfId="0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right" wrapText="1"/>
    </xf>
    <xf numFmtId="42" fontId="15" fillId="3" borderId="1" xfId="0" applyNumberFormat="1" applyFont="1" applyFill="1" applyBorder="1"/>
    <xf numFmtId="0" fontId="20" fillId="0" borderId="1" xfId="0" applyFont="1" applyBorder="1" applyAlignment="1">
      <alignment horizontal="right" wrapText="1"/>
    </xf>
    <xf numFmtId="5" fontId="1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42" fontId="7" fillId="0" borderId="1" xfId="0" applyNumberFormat="1" applyFont="1" applyBorder="1" applyAlignment="1">
      <alignment horizontal="right"/>
    </xf>
    <xf numFmtId="42" fontId="16" fillId="0" borderId="1" xfId="0" applyNumberFormat="1" applyFont="1" applyBorder="1" applyAlignment="1">
      <alignment horizontal="right" wrapText="1"/>
    </xf>
    <xf numFmtId="42" fontId="17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2" fontId="7" fillId="0" borderId="1" xfId="0" applyNumberFormat="1" applyFont="1" applyBorder="1" applyAlignment="1">
      <alignment horizontal="right" wrapText="1"/>
    </xf>
    <xf numFmtId="5" fontId="14" fillId="0" borderId="1" xfId="0" applyNumberFormat="1" applyFont="1" applyBorder="1" applyAlignment="1">
      <alignment horizontal="left"/>
    </xf>
    <xf numFmtId="42" fontId="7" fillId="4" borderId="1" xfId="0" applyNumberFormat="1" applyFont="1" applyFill="1" applyBorder="1"/>
    <xf numFmtId="0" fontId="4" fillId="4" borderId="1" xfId="0" applyFont="1" applyFill="1" applyBorder="1" applyAlignment="1">
      <alignment horizontal="right" wrapText="1"/>
    </xf>
    <xf numFmtId="42" fontId="7" fillId="4" borderId="1" xfId="1" applyNumberFormat="1" applyFont="1" applyFill="1" applyBorder="1"/>
    <xf numFmtId="5" fontId="14" fillId="4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2" fontId="7" fillId="0" borderId="1" xfId="0" applyNumberFormat="1" applyFont="1" applyBorder="1"/>
    <xf numFmtId="0" fontId="3" fillId="3" borderId="1" xfId="0" applyFont="1" applyFill="1" applyBorder="1" applyAlignment="1">
      <alignment horizontal="right" wrapText="1"/>
    </xf>
    <xf numFmtId="42" fontId="16" fillId="3" borderId="1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9" fontId="7" fillId="0" borderId="1" xfId="2" applyFont="1" applyFill="1" applyBorder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3B6A2"/>
      <color rgb="FF4D5053"/>
      <color rgb="FF55274E"/>
      <color rgb="FFC39957"/>
      <color rgb="FF63A537"/>
      <color rgb="FFB8D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3"/>
  <sheetViews>
    <sheetView showGridLines="0" tabSelected="1" view="pageLayout" zoomScale="75" zoomScaleNormal="110" zoomScalePageLayoutView="75" workbookViewId="0">
      <selection activeCell="C36" sqref="C36:E41"/>
    </sheetView>
  </sheetViews>
  <sheetFormatPr defaultRowHeight="14.25" x14ac:dyDescent="0.2"/>
  <cols>
    <col min="1" max="1" width="25.140625" style="1" customWidth="1"/>
    <col min="2" max="6" width="17.7109375" style="1" customWidth="1"/>
    <col min="7" max="7" width="44.85546875" style="1" customWidth="1"/>
    <col min="8" max="16384" width="9.140625" style="1"/>
  </cols>
  <sheetData>
    <row r="7" spans="1:7" ht="26.25" x14ac:dyDescent="0.4">
      <c r="A7" s="38" t="s">
        <v>24</v>
      </c>
      <c r="B7" s="38"/>
      <c r="C7" s="38"/>
      <c r="D7" s="38"/>
      <c r="E7" s="38"/>
      <c r="F7" s="38"/>
      <c r="G7" s="38"/>
    </row>
    <row r="8" spans="1:7" ht="31.5" x14ac:dyDescent="0.25">
      <c r="A8" s="16" t="s">
        <v>2</v>
      </c>
      <c r="B8" s="34" t="s">
        <v>25</v>
      </c>
      <c r="C8" s="34" t="s">
        <v>13</v>
      </c>
      <c r="D8" s="34" t="s">
        <v>13</v>
      </c>
      <c r="E8" s="34" t="s">
        <v>13</v>
      </c>
      <c r="F8" s="34" t="s">
        <v>13</v>
      </c>
      <c r="G8" s="2" t="s">
        <v>6</v>
      </c>
    </row>
    <row r="9" spans="1:7" x14ac:dyDescent="0.2">
      <c r="A9" s="14"/>
      <c r="B9" s="8">
        <v>2023</v>
      </c>
      <c r="C9" s="8">
        <v>2022</v>
      </c>
      <c r="D9" s="8">
        <v>2021</v>
      </c>
      <c r="E9" s="8">
        <v>2020</v>
      </c>
      <c r="F9" s="8">
        <v>2019</v>
      </c>
      <c r="G9" s="8"/>
    </row>
    <row r="10" spans="1:7" ht="15.75" x14ac:dyDescent="0.25">
      <c r="A10" s="17" t="s">
        <v>1</v>
      </c>
      <c r="B10" s="10">
        <v>8301202</v>
      </c>
      <c r="C10" s="10">
        <v>8709157</v>
      </c>
      <c r="D10" s="10">
        <v>10086757</v>
      </c>
      <c r="E10" s="10">
        <v>10434446</v>
      </c>
      <c r="F10" s="10">
        <v>9051732</v>
      </c>
      <c r="G10" s="11"/>
    </row>
    <row r="11" spans="1:7" ht="15.75" x14ac:dyDescent="0.25">
      <c r="A11" s="21"/>
      <c r="B11" s="35"/>
      <c r="C11" s="35"/>
      <c r="D11" s="35"/>
      <c r="E11" s="35"/>
      <c r="F11" s="35"/>
      <c r="G11" s="22"/>
    </row>
    <row r="12" spans="1:7" x14ac:dyDescent="0.2">
      <c r="A12" s="19"/>
      <c r="B12" s="20"/>
      <c r="C12" s="20"/>
      <c r="D12" s="20"/>
      <c r="E12" s="20"/>
      <c r="F12" s="20"/>
      <c r="G12" s="11"/>
    </row>
    <row r="13" spans="1:7" ht="25.5" x14ac:dyDescent="0.2">
      <c r="A13" s="23" t="s">
        <v>9</v>
      </c>
      <c r="B13" s="24">
        <v>524846</v>
      </c>
      <c r="C13" s="24">
        <v>790478</v>
      </c>
      <c r="D13" s="24">
        <v>835697</v>
      </c>
      <c r="E13" s="24">
        <v>832598</v>
      </c>
      <c r="F13" s="24">
        <v>561402</v>
      </c>
      <c r="G13" s="22"/>
    </row>
    <row r="14" spans="1:7" x14ac:dyDescent="0.2">
      <c r="A14" s="36"/>
      <c r="B14" s="37"/>
      <c r="C14" s="37"/>
      <c r="D14" s="37"/>
      <c r="E14" s="37"/>
      <c r="F14" s="37"/>
      <c r="G14" s="11"/>
    </row>
    <row r="15" spans="1:7" ht="15.75" x14ac:dyDescent="0.25">
      <c r="A15" s="21" t="s">
        <v>10</v>
      </c>
      <c r="B15" s="26"/>
      <c r="C15" s="26"/>
      <c r="D15" s="26"/>
      <c r="E15" s="26"/>
      <c r="F15" s="26"/>
      <c r="G15" s="22"/>
    </row>
    <row r="16" spans="1:7" s="4" customFormat="1" ht="12.75" x14ac:dyDescent="0.2">
      <c r="A16" s="15" t="s">
        <v>3</v>
      </c>
      <c r="B16" s="9">
        <v>107120</v>
      </c>
      <c r="C16" s="9">
        <v>107120</v>
      </c>
      <c r="D16" s="9">
        <v>107120</v>
      </c>
      <c r="E16" s="9">
        <v>107120</v>
      </c>
      <c r="F16" s="9">
        <v>107120</v>
      </c>
      <c r="G16" s="11" t="s">
        <v>15</v>
      </c>
    </row>
    <row r="17" spans="1:7" s="4" customFormat="1" ht="12.75" x14ac:dyDescent="0.2">
      <c r="A17" s="27" t="s">
        <v>17</v>
      </c>
      <c r="B17" s="28">
        <v>320250</v>
      </c>
      <c r="C17" s="28">
        <v>358665</v>
      </c>
      <c r="D17" s="28">
        <v>607215</v>
      </c>
      <c r="E17" s="28">
        <v>347104</v>
      </c>
      <c r="F17" s="28">
        <v>303828</v>
      </c>
      <c r="G17" s="22"/>
    </row>
    <row r="18" spans="1:7" s="4" customFormat="1" ht="25.5" x14ac:dyDescent="0.2">
      <c r="A18" s="15" t="s">
        <v>7</v>
      </c>
      <c r="B18" s="9">
        <f>SUM(B16+B17)*0.11</f>
        <v>47010.7</v>
      </c>
      <c r="C18" s="9">
        <f t="shared" ref="C18:F18" si="0">SUM(C16+C17)*0.11</f>
        <v>51236.35</v>
      </c>
      <c r="D18" s="9">
        <f t="shared" si="0"/>
        <v>78576.850000000006</v>
      </c>
      <c r="E18" s="9">
        <f t="shared" si="0"/>
        <v>49964.639999999999</v>
      </c>
      <c r="F18" s="9">
        <f t="shared" si="0"/>
        <v>45204.28</v>
      </c>
      <c r="G18" s="11"/>
    </row>
    <row r="19" spans="1:7" s="4" customFormat="1" ht="12.75" x14ac:dyDescent="0.2">
      <c r="A19" s="31" t="s">
        <v>4</v>
      </c>
      <c r="B19" s="32">
        <v>30000</v>
      </c>
      <c r="C19" s="32">
        <v>30000</v>
      </c>
      <c r="D19" s="32"/>
      <c r="E19" s="32"/>
      <c r="F19" s="32"/>
      <c r="G19" s="33" t="s">
        <v>14</v>
      </c>
    </row>
    <row r="20" spans="1:7" s="4" customFormat="1" ht="12.75" x14ac:dyDescent="0.2">
      <c r="A20" s="15" t="s">
        <v>18</v>
      </c>
      <c r="B20" s="9">
        <v>-90000</v>
      </c>
      <c r="C20" s="9">
        <v>-90000</v>
      </c>
      <c r="D20" s="9">
        <v>-90000</v>
      </c>
      <c r="E20" s="9">
        <v>-90000</v>
      </c>
      <c r="F20" s="9">
        <v>-90000</v>
      </c>
      <c r="G20" s="11"/>
    </row>
    <row r="21" spans="1:7" s="4" customFormat="1" ht="12.75" x14ac:dyDescent="0.2">
      <c r="A21" s="31" t="s">
        <v>12</v>
      </c>
      <c r="B21" s="30">
        <v>62308</v>
      </c>
      <c r="C21" s="30">
        <v>13062</v>
      </c>
      <c r="D21" s="30">
        <v>1716</v>
      </c>
      <c r="E21" s="30">
        <v>3432</v>
      </c>
      <c r="F21" s="30">
        <v>3432</v>
      </c>
      <c r="G21" s="33"/>
    </row>
    <row r="22" spans="1:7" s="4" customFormat="1" ht="12.75" x14ac:dyDescent="0.2">
      <c r="A22" s="15" t="s">
        <v>8</v>
      </c>
      <c r="B22" s="9">
        <v>5528</v>
      </c>
      <c r="C22" s="9">
        <v>7965</v>
      </c>
      <c r="D22" s="9">
        <v>5401</v>
      </c>
      <c r="E22" s="9">
        <v>6788</v>
      </c>
      <c r="F22" s="9">
        <v>7826</v>
      </c>
      <c r="G22" s="11" t="s">
        <v>16</v>
      </c>
    </row>
    <row r="23" spans="1:7" s="4" customFormat="1" ht="12.75" x14ac:dyDescent="0.2">
      <c r="A23" s="31" t="s">
        <v>5</v>
      </c>
      <c r="B23" s="32"/>
      <c r="C23" s="32"/>
      <c r="D23" s="32">
        <v>212</v>
      </c>
      <c r="E23" s="32">
        <v>2</v>
      </c>
      <c r="F23" s="32"/>
      <c r="G23" s="33"/>
    </row>
    <row r="24" spans="1:7" s="4" customFormat="1" ht="12.75" x14ac:dyDescent="0.2">
      <c r="A24" s="15" t="s">
        <v>19</v>
      </c>
      <c r="B24" s="9">
        <v>24000</v>
      </c>
      <c r="C24" s="9">
        <v>24000</v>
      </c>
      <c r="D24" s="9">
        <v>24000</v>
      </c>
      <c r="E24" s="9">
        <v>24000</v>
      </c>
      <c r="F24" s="9">
        <v>24000</v>
      </c>
      <c r="G24" s="11"/>
    </row>
    <row r="25" spans="1:7" s="4" customFormat="1" ht="12.75" x14ac:dyDescent="0.2">
      <c r="A25" s="31" t="s">
        <v>20</v>
      </c>
      <c r="B25" s="30">
        <v>887</v>
      </c>
      <c r="C25" s="30">
        <v>1486</v>
      </c>
      <c r="D25" s="30">
        <v>3398</v>
      </c>
      <c r="E25" s="30">
        <v>3249</v>
      </c>
      <c r="F25" s="30">
        <v>8855</v>
      </c>
      <c r="G25" s="33"/>
    </row>
    <row r="26" spans="1:7" s="4" customFormat="1" ht="12.75" x14ac:dyDescent="0.2">
      <c r="A26" s="15" t="s">
        <v>21</v>
      </c>
      <c r="B26" s="9">
        <v>4800</v>
      </c>
      <c r="C26" s="9">
        <v>4800</v>
      </c>
      <c r="D26" s="9">
        <v>4800</v>
      </c>
      <c r="E26" s="9">
        <v>4800</v>
      </c>
      <c r="F26" s="9">
        <v>4800</v>
      </c>
      <c r="G26" s="11" t="s">
        <v>22</v>
      </c>
    </row>
    <row r="27" spans="1:7" s="4" customFormat="1" ht="12.75" x14ac:dyDescent="0.2">
      <c r="A27" s="27" t="s">
        <v>23</v>
      </c>
      <c r="B27" s="28">
        <v>1627</v>
      </c>
      <c r="C27" s="28">
        <v>1300</v>
      </c>
      <c r="D27" s="28">
        <v>2198</v>
      </c>
      <c r="E27" s="28">
        <v>2127</v>
      </c>
      <c r="F27" s="28">
        <v>1574</v>
      </c>
      <c r="G27" s="22"/>
    </row>
    <row r="28" spans="1:7" s="4" customFormat="1" ht="12.75" x14ac:dyDescent="0.2">
      <c r="A28" s="15" t="s">
        <v>26</v>
      </c>
      <c r="B28" s="9"/>
      <c r="C28" s="9"/>
      <c r="D28" s="9">
        <v>-261000</v>
      </c>
      <c r="E28" s="9"/>
      <c r="F28" s="9"/>
      <c r="G28" s="11" t="s">
        <v>27</v>
      </c>
    </row>
    <row r="29" spans="1:7" s="4" customFormat="1" ht="12.75" x14ac:dyDescent="0.2">
      <c r="A29" s="27" t="s">
        <v>28</v>
      </c>
      <c r="B29" s="28">
        <v>41000</v>
      </c>
      <c r="C29" s="28"/>
      <c r="D29" s="28"/>
      <c r="E29" s="28"/>
      <c r="F29" s="28"/>
      <c r="G29" s="22"/>
    </row>
    <row r="30" spans="1:7" s="4" customFormat="1" ht="12.75" x14ac:dyDescent="0.2">
      <c r="A30" s="15" t="s">
        <v>29</v>
      </c>
      <c r="B30" s="9">
        <v>270000</v>
      </c>
      <c r="C30" s="9"/>
      <c r="D30" s="9"/>
      <c r="E30" s="9"/>
      <c r="F30" s="9"/>
      <c r="G30" s="11"/>
    </row>
    <row r="31" spans="1:7" s="4" customFormat="1" ht="12.75" x14ac:dyDescent="0.2">
      <c r="A31" s="27"/>
      <c r="B31" s="28"/>
      <c r="C31" s="28"/>
      <c r="D31" s="28"/>
      <c r="E31" s="28"/>
      <c r="F31" s="28"/>
      <c r="G31" s="22"/>
    </row>
    <row r="32" spans="1:7" s="4" customFormat="1" ht="15.75" x14ac:dyDescent="0.25">
      <c r="A32" s="17" t="s">
        <v>0</v>
      </c>
      <c r="B32" s="10">
        <f>SUM(B16:B30)</f>
        <v>824530.7</v>
      </c>
      <c r="C32" s="10">
        <f t="shared" ref="C32:F32" si="1">SUM(C16:C30)</f>
        <v>509634.35</v>
      </c>
      <c r="D32" s="10">
        <f t="shared" si="1"/>
        <v>483636.85</v>
      </c>
      <c r="E32" s="10">
        <f t="shared" si="1"/>
        <v>458586.64</v>
      </c>
      <c r="F32" s="10">
        <f t="shared" si="1"/>
        <v>416639.28</v>
      </c>
      <c r="G32" s="11"/>
    </row>
    <row r="33" spans="1:7" s="4" customFormat="1" ht="12.75" x14ac:dyDescent="0.2">
      <c r="A33" s="23"/>
      <c r="B33" s="25"/>
      <c r="C33" s="25"/>
      <c r="D33" s="25"/>
      <c r="E33" s="25"/>
      <c r="F33" s="25"/>
      <c r="G33" s="29"/>
    </row>
    <row r="34" spans="1:7" s="4" customFormat="1" ht="47.25" x14ac:dyDescent="0.25">
      <c r="A34" s="18" t="s">
        <v>11</v>
      </c>
      <c r="B34" s="13">
        <f>B32+B13</f>
        <v>1349376.7</v>
      </c>
      <c r="C34" s="13">
        <f>C32+C13</f>
        <v>1300112.3500000001</v>
      </c>
      <c r="D34" s="13">
        <f>D32+D13</f>
        <v>1319333.8500000001</v>
      </c>
      <c r="E34" s="13">
        <f>E32+E13</f>
        <v>1291184.6400000001</v>
      </c>
      <c r="F34" s="13">
        <f>F32+F13</f>
        <v>978041.28</v>
      </c>
      <c r="G34" s="12"/>
    </row>
    <row r="35" spans="1:7" x14ac:dyDescent="0.2">
      <c r="A35" s="27" t="s">
        <v>30</v>
      </c>
      <c r="B35" s="41">
        <f>B34/B10</f>
        <v>0.16255196536597952</v>
      </c>
      <c r="C35" s="41">
        <f>C34/C10</f>
        <v>0.14928107852459199</v>
      </c>
      <c r="D35" s="41">
        <f>D34/D10</f>
        <v>0.13079861545192376</v>
      </c>
      <c r="E35" s="41">
        <f>E34/E10</f>
        <v>0.12374251972744889</v>
      </c>
      <c r="F35" s="41">
        <f>F34/F10</f>
        <v>0.10805018089355717</v>
      </c>
      <c r="G35" s="28"/>
    </row>
    <row r="36" spans="1:7" x14ac:dyDescent="0.2">
      <c r="A36" s="5"/>
      <c r="B36" s="5"/>
      <c r="C36" s="39"/>
      <c r="D36" s="40"/>
      <c r="E36" s="40"/>
      <c r="F36" s="5"/>
    </row>
    <row r="37" spans="1:7" x14ac:dyDescent="0.2">
      <c r="A37" s="6"/>
      <c r="B37" s="6"/>
      <c r="C37" s="40"/>
      <c r="D37" s="40"/>
      <c r="E37" s="40"/>
      <c r="F37" s="6"/>
      <c r="G37" s="7"/>
    </row>
    <row r="38" spans="1:7" s="3" customFormat="1" ht="12" x14ac:dyDescent="0.2">
      <c r="A38" s="4"/>
      <c r="B38" s="4"/>
      <c r="C38" s="40"/>
      <c r="D38" s="40"/>
      <c r="E38" s="40"/>
      <c r="F38" s="4"/>
      <c r="G38" s="7"/>
    </row>
    <row r="39" spans="1:7" x14ac:dyDescent="0.2">
      <c r="A39" s="4"/>
      <c r="B39" s="4"/>
      <c r="C39" s="40"/>
      <c r="D39" s="40"/>
      <c r="E39" s="40"/>
      <c r="F39" s="4"/>
      <c r="G39" s="7"/>
    </row>
    <row r="40" spans="1:7" s="4" customFormat="1" x14ac:dyDescent="0.2">
      <c r="A40" s="1"/>
      <c r="B40" s="1"/>
      <c r="C40" s="40"/>
      <c r="D40" s="40"/>
      <c r="E40" s="40"/>
      <c r="F40" s="1"/>
      <c r="G40" s="1"/>
    </row>
    <row r="41" spans="1:7" s="4" customFormat="1" x14ac:dyDescent="0.2">
      <c r="A41" s="1"/>
      <c r="B41" s="1"/>
      <c r="C41" s="40"/>
      <c r="D41" s="40"/>
      <c r="E41" s="40"/>
      <c r="F41" s="1"/>
      <c r="G41" s="1"/>
    </row>
    <row r="42" spans="1:7" s="4" customFormat="1" x14ac:dyDescent="0.2">
      <c r="A42" s="1"/>
      <c r="B42" s="1"/>
      <c r="C42" s="1"/>
      <c r="D42" s="1"/>
      <c r="E42" s="1"/>
      <c r="F42" s="1"/>
      <c r="G42" s="1"/>
    </row>
    <row r="43" spans="1:7" s="4" customFormat="1" x14ac:dyDescent="0.2">
      <c r="A43" s="1"/>
      <c r="B43" s="1"/>
      <c r="C43" s="1"/>
      <c r="D43" s="1"/>
      <c r="E43" s="1"/>
      <c r="F43" s="1"/>
      <c r="G43" s="1"/>
    </row>
  </sheetData>
  <mergeCells count="2">
    <mergeCell ref="A7:G7"/>
    <mergeCell ref="C36:E41"/>
  </mergeCells>
  <printOptions horizontalCentered="1"/>
  <pageMargins left="0.5" right="0.8125" top="0.25" bottom="0.5" header="0.3" footer="0.3"/>
  <pageSetup scale="77" orientation="landscape" r:id="rId1"/>
  <headerFooter>
    <oddHeader>&amp;L&amp;G</oddHeader>
    <oddFooter>&amp;C&amp;"Arial,Bold Italic"&amp;K55274ECONFIDENTIAL&amp;R&amp;"Arial,Italic"&amp;8&amp;K4D5053Listing ID: DIS016
Prepared by: CP  3/26/24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CFDE-A9B7-4113-AE11-C84A462176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Recast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Rand</dc:creator>
  <cp:lastModifiedBy>Jared Olson</cp:lastModifiedBy>
  <cp:lastPrinted>2023-09-18T12:39:33Z</cp:lastPrinted>
  <dcterms:created xsi:type="dcterms:W3CDTF">2011-01-04T22:44:45Z</dcterms:created>
  <dcterms:modified xsi:type="dcterms:W3CDTF">2024-03-26T18:25:54Z</dcterms:modified>
</cp:coreProperties>
</file>